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12_ncr:500000_{670C1FA1-97C9-4FD5-8B20-EB6E7B78CC57}" xr6:coauthVersionLast="31" xr6:coauthVersionMax="31" xr10:uidLastSave="{00000000-0000-0000-0000-000000000000}"/>
  <workbookProtection workbookAlgorithmName="SHA-512" workbookHashValue="HtL+Xy6/R7Isrq0fLPr3IwLm0W3Obau1VV+XpKsiJFphaBKJWI4Di0Gy1SIshYLxGhOWXh6MqYYOASsNbmx4Hw==" workbookSaltValue="KF+J56O1ndyfIKIo8mt5nQ==" workbookSpinCount="100000" lockStructure="1"/>
  <bookViews>
    <workbookView xWindow="360" yWindow="270" windowWidth="18735" windowHeight="1221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S2 PJ2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'PS2 PJ2.1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'PS2 PJ2.1 Pol'!$A$1:$W$335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8" i="1" s="1"/>
  <c r="J57" i="1" s="1"/>
  <c r="I54" i="1"/>
  <c r="I53" i="1"/>
  <c r="I52" i="1"/>
  <c r="I51" i="1"/>
  <c r="I50" i="1"/>
  <c r="I49" i="1"/>
  <c r="G41" i="1"/>
  <c r="F41" i="1"/>
  <c r="G40" i="1"/>
  <c r="F40" i="1"/>
  <c r="G39" i="1"/>
  <c r="F39" i="1"/>
  <c r="G325" i="12"/>
  <c r="BA251" i="12"/>
  <c r="V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G8" i="12" s="1"/>
  <c r="I10" i="12"/>
  <c r="K10" i="12"/>
  <c r="O10" i="12"/>
  <c r="Q10" i="12"/>
  <c r="V10" i="12"/>
  <c r="G11" i="12"/>
  <c r="I11" i="12"/>
  <c r="G12" i="12"/>
  <c r="I12" i="12"/>
  <c r="K12" i="12"/>
  <c r="K11" i="12" s="1"/>
  <c r="M12" i="12"/>
  <c r="O12" i="12"/>
  <c r="O11" i="12" s="1"/>
  <c r="Q12" i="12"/>
  <c r="Q11" i="12" s="1"/>
  <c r="V12" i="12"/>
  <c r="V11" i="12" s="1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V16" i="12"/>
  <c r="G17" i="12"/>
  <c r="M17" i="12" s="1"/>
  <c r="I17" i="12"/>
  <c r="I16" i="12" s="1"/>
  <c r="K17" i="12"/>
  <c r="K16" i="12" s="1"/>
  <c r="O17" i="12"/>
  <c r="O16" i="12" s="1"/>
  <c r="Q17" i="12"/>
  <c r="V17" i="12"/>
  <c r="G18" i="12"/>
  <c r="G16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Q16" i="12" s="1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K35" i="12" s="1"/>
  <c r="O36" i="12"/>
  <c r="O35" i="12" s="1"/>
  <c r="Q36" i="12"/>
  <c r="Q35" i="12" s="1"/>
  <c r="V36" i="12"/>
  <c r="V35" i="12" s="1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6" i="12"/>
  <c r="M46" i="12" s="1"/>
  <c r="I46" i="12"/>
  <c r="K46" i="12"/>
  <c r="O46" i="12"/>
  <c r="Q46" i="12"/>
  <c r="V46" i="12"/>
  <c r="G49" i="12"/>
  <c r="M49" i="12" s="1"/>
  <c r="I49" i="12"/>
  <c r="K49" i="12"/>
  <c r="O49" i="12"/>
  <c r="Q49" i="12"/>
  <c r="V49" i="12"/>
  <c r="G52" i="12"/>
  <c r="M52" i="12" s="1"/>
  <c r="I52" i="12"/>
  <c r="I35" i="12" s="1"/>
  <c r="K52" i="12"/>
  <c r="O52" i="12"/>
  <c r="Q52" i="12"/>
  <c r="V52" i="12"/>
  <c r="G55" i="12"/>
  <c r="M55" i="12" s="1"/>
  <c r="I55" i="12"/>
  <c r="K55" i="12"/>
  <c r="O55" i="12"/>
  <c r="Q55" i="12"/>
  <c r="V55" i="12"/>
  <c r="G58" i="12"/>
  <c r="I58" i="12"/>
  <c r="K58" i="12"/>
  <c r="M58" i="12"/>
  <c r="O58" i="12"/>
  <c r="Q58" i="12"/>
  <c r="V58" i="12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30" i="12"/>
  <c r="I130" i="12"/>
  <c r="K130" i="12"/>
  <c r="M130" i="12"/>
  <c r="O130" i="12"/>
  <c r="Q130" i="12"/>
  <c r="V130" i="12"/>
  <c r="G132" i="12"/>
  <c r="I132" i="12"/>
  <c r="K132" i="12"/>
  <c r="M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I138" i="12"/>
  <c r="K138" i="12"/>
  <c r="M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I146" i="12"/>
  <c r="K146" i="12"/>
  <c r="M146" i="12"/>
  <c r="O146" i="12"/>
  <c r="Q146" i="12"/>
  <c r="V146" i="12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Q149" i="12"/>
  <c r="V149" i="12"/>
  <c r="G151" i="12"/>
  <c r="I151" i="12"/>
  <c r="I150" i="12" s="1"/>
  <c r="K151" i="12"/>
  <c r="K150" i="12" s="1"/>
  <c r="M151" i="12"/>
  <c r="O151" i="12"/>
  <c r="O150" i="12" s="1"/>
  <c r="Q151" i="12"/>
  <c r="V151" i="12"/>
  <c r="G153" i="12"/>
  <c r="G150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Q150" i="12" s="1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V150" i="12" s="1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I162" i="12"/>
  <c r="K162" i="12"/>
  <c r="M162" i="12"/>
  <c r="O162" i="12"/>
  <c r="Q162" i="12"/>
  <c r="V162" i="12"/>
  <c r="G163" i="12"/>
  <c r="I163" i="12"/>
  <c r="K163" i="12"/>
  <c r="M163" i="12"/>
  <c r="O163" i="12"/>
  <c r="Q163" i="12"/>
  <c r="V163" i="12"/>
  <c r="G164" i="12"/>
  <c r="I164" i="12"/>
  <c r="K164" i="12"/>
  <c r="M164" i="12"/>
  <c r="O164" i="12"/>
  <c r="Q164" i="12"/>
  <c r="V164" i="12"/>
  <c r="G165" i="12"/>
  <c r="I165" i="12"/>
  <c r="K165" i="12"/>
  <c r="M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I172" i="12"/>
  <c r="K172" i="12"/>
  <c r="M172" i="12"/>
  <c r="O172" i="12"/>
  <c r="Q172" i="12"/>
  <c r="V172" i="12"/>
  <c r="G173" i="12"/>
  <c r="I173" i="12"/>
  <c r="K173" i="12"/>
  <c r="M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9" i="12"/>
  <c r="I189" i="12"/>
  <c r="K189" i="12"/>
  <c r="M189" i="12"/>
  <c r="O189" i="12"/>
  <c r="Q189" i="12"/>
  <c r="V189" i="12"/>
  <c r="G191" i="12"/>
  <c r="I191" i="12"/>
  <c r="K191" i="12"/>
  <c r="M191" i="12"/>
  <c r="O191" i="12"/>
  <c r="Q191" i="12"/>
  <c r="V191" i="12"/>
  <c r="G192" i="12"/>
  <c r="M192" i="12" s="1"/>
  <c r="I192" i="12"/>
  <c r="K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198" i="12"/>
  <c r="M198" i="12" s="1"/>
  <c r="I198" i="12"/>
  <c r="K198" i="12"/>
  <c r="O198" i="12"/>
  <c r="Q198" i="12"/>
  <c r="V198" i="12"/>
  <c r="G200" i="12"/>
  <c r="I200" i="12"/>
  <c r="K200" i="12"/>
  <c r="M200" i="12"/>
  <c r="O200" i="12"/>
  <c r="Q200" i="12"/>
  <c r="V200" i="12"/>
  <c r="G202" i="12"/>
  <c r="M202" i="12" s="1"/>
  <c r="I202" i="12"/>
  <c r="K202" i="12"/>
  <c r="O202" i="12"/>
  <c r="Q202" i="12"/>
  <c r="V202" i="12"/>
  <c r="G204" i="12"/>
  <c r="I204" i="12"/>
  <c r="K204" i="12"/>
  <c r="M204" i="12"/>
  <c r="O204" i="12"/>
  <c r="Q204" i="12"/>
  <c r="V204" i="12"/>
  <c r="G206" i="12"/>
  <c r="I206" i="12"/>
  <c r="K206" i="12"/>
  <c r="M206" i="12"/>
  <c r="O206" i="12"/>
  <c r="Q206" i="12"/>
  <c r="V206" i="12"/>
  <c r="G208" i="12"/>
  <c r="M208" i="12" s="1"/>
  <c r="I208" i="12"/>
  <c r="K208" i="12"/>
  <c r="O208" i="12"/>
  <c r="Q208" i="12"/>
  <c r="V208" i="12"/>
  <c r="G210" i="12"/>
  <c r="M210" i="12" s="1"/>
  <c r="I210" i="12"/>
  <c r="K210" i="12"/>
  <c r="O210" i="12"/>
  <c r="Q210" i="12"/>
  <c r="V210" i="12"/>
  <c r="G212" i="12"/>
  <c r="I212" i="12"/>
  <c r="K212" i="12"/>
  <c r="M212" i="12"/>
  <c r="O212" i="12"/>
  <c r="Q212" i="12"/>
  <c r="V212" i="12"/>
  <c r="G214" i="12"/>
  <c r="M214" i="12" s="1"/>
  <c r="I214" i="12"/>
  <c r="K214" i="12"/>
  <c r="O214" i="12"/>
  <c r="Q214" i="12"/>
  <c r="V214" i="12"/>
  <c r="G216" i="12"/>
  <c r="I216" i="12"/>
  <c r="K216" i="12"/>
  <c r="M216" i="12"/>
  <c r="O216" i="12"/>
  <c r="Q216" i="12"/>
  <c r="V216" i="12"/>
  <c r="G218" i="12"/>
  <c r="M218" i="12" s="1"/>
  <c r="I218" i="12"/>
  <c r="K218" i="12"/>
  <c r="O218" i="12"/>
  <c r="Q218" i="12"/>
  <c r="V218" i="12"/>
  <c r="G220" i="12"/>
  <c r="I220" i="12"/>
  <c r="K220" i="12"/>
  <c r="M220" i="12"/>
  <c r="O220" i="12"/>
  <c r="Q220" i="12"/>
  <c r="V220" i="12"/>
  <c r="G222" i="12"/>
  <c r="I222" i="12"/>
  <c r="K222" i="12"/>
  <c r="M222" i="12"/>
  <c r="O222" i="12"/>
  <c r="Q222" i="12"/>
  <c r="V222" i="12"/>
  <c r="G224" i="12"/>
  <c r="M224" i="12" s="1"/>
  <c r="I224" i="12"/>
  <c r="K224" i="12"/>
  <c r="O224" i="12"/>
  <c r="Q224" i="12"/>
  <c r="V224" i="12"/>
  <c r="G226" i="12"/>
  <c r="M226" i="12" s="1"/>
  <c r="I226" i="12"/>
  <c r="K226" i="12"/>
  <c r="O226" i="12"/>
  <c r="Q226" i="12"/>
  <c r="V226" i="12"/>
  <c r="G228" i="12"/>
  <c r="G227" i="12" s="1"/>
  <c r="I228" i="12"/>
  <c r="I227" i="12" s="1"/>
  <c r="K228" i="12"/>
  <c r="K227" i="12" s="1"/>
  <c r="O228" i="12"/>
  <c r="O227" i="12" s="1"/>
  <c r="Q228" i="12"/>
  <c r="Q227" i="12" s="1"/>
  <c r="V228" i="12"/>
  <c r="G230" i="12"/>
  <c r="I230" i="12"/>
  <c r="K230" i="12"/>
  <c r="M230" i="12"/>
  <c r="O230" i="12"/>
  <c r="Q230" i="12"/>
  <c r="V230" i="12"/>
  <c r="V227" i="12" s="1"/>
  <c r="G232" i="12"/>
  <c r="I232" i="12"/>
  <c r="K232" i="12"/>
  <c r="M232" i="12"/>
  <c r="O232" i="12"/>
  <c r="Q232" i="12"/>
  <c r="V232" i="12"/>
  <c r="G234" i="12"/>
  <c r="I234" i="12"/>
  <c r="K234" i="12"/>
  <c r="M234" i="12"/>
  <c r="O234" i="12"/>
  <c r="Q234" i="12"/>
  <c r="V234" i="12"/>
  <c r="G236" i="12"/>
  <c r="M236" i="12" s="1"/>
  <c r="I236" i="12"/>
  <c r="K236" i="12"/>
  <c r="O236" i="12"/>
  <c r="Q236" i="12"/>
  <c r="V236" i="12"/>
  <c r="G238" i="12"/>
  <c r="M238" i="12" s="1"/>
  <c r="I238" i="12"/>
  <c r="K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I244" i="12"/>
  <c r="K244" i="12"/>
  <c r="M244" i="12"/>
  <c r="O244" i="12"/>
  <c r="Q244" i="12"/>
  <c r="V244" i="12"/>
  <c r="G246" i="12"/>
  <c r="I246" i="12"/>
  <c r="K246" i="12"/>
  <c r="M246" i="12"/>
  <c r="O246" i="12"/>
  <c r="Q246" i="12"/>
  <c r="V246" i="12"/>
  <c r="G247" i="12"/>
  <c r="I247" i="12"/>
  <c r="K247" i="12"/>
  <c r="M247" i="12"/>
  <c r="O247" i="12"/>
  <c r="Q247" i="12"/>
  <c r="V247" i="12"/>
  <c r="G248" i="12"/>
  <c r="M248" i="12" s="1"/>
  <c r="I248" i="12"/>
  <c r="K248" i="12"/>
  <c r="O248" i="12"/>
  <c r="Q248" i="12"/>
  <c r="V248" i="12"/>
  <c r="G250" i="12"/>
  <c r="M250" i="12" s="1"/>
  <c r="I250" i="12"/>
  <c r="K250" i="12"/>
  <c r="O250" i="12"/>
  <c r="Q250" i="12"/>
  <c r="V250" i="12"/>
  <c r="G252" i="12"/>
  <c r="M252" i="12" s="1"/>
  <c r="I252" i="12"/>
  <c r="K252" i="12"/>
  <c r="O252" i="12"/>
  <c r="Q252" i="12"/>
  <c r="V252" i="12"/>
  <c r="G254" i="12"/>
  <c r="M254" i="12" s="1"/>
  <c r="I254" i="12"/>
  <c r="K254" i="12"/>
  <c r="O254" i="12"/>
  <c r="Q254" i="12"/>
  <c r="V254" i="12"/>
  <c r="G256" i="12"/>
  <c r="M256" i="12" s="1"/>
  <c r="I256" i="12"/>
  <c r="K256" i="12"/>
  <c r="O256" i="12"/>
  <c r="Q256" i="12"/>
  <c r="V256" i="12"/>
  <c r="G258" i="12"/>
  <c r="I258" i="12"/>
  <c r="K258" i="12"/>
  <c r="M258" i="12"/>
  <c r="O258" i="12"/>
  <c r="Q258" i="12"/>
  <c r="V258" i="12"/>
  <c r="G260" i="12"/>
  <c r="I260" i="12"/>
  <c r="K260" i="12"/>
  <c r="M260" i="12"/>
  <c r="O260" i="12"/>
  <c r="Q260" i="12"/>
  <c r="V260" i="12"/>
  <c r="G262" i="12"/>
  <c r="I262" i="12"/>
  <c r="K262" i="12"/>
  <c r="M262" i="12"/>
  <c r="O262" i="12"/>
  <c r="Q262" i="12"/>
  <c r="V262" i="12"/>
  <c r="G263" i="12"/>
  <c r="M263" i="12" s="1"/>
  <c r="I263" i="12"/>
  <c r="K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M265" i="12" s="1"/>
  <c r="I265" i="12"/>
  <c r="K265" i="12"/>
  <c r="O265" i="12"/>
  <c r="Q265" i="12"/>
  <c r="V265" i="12"/>
  <c r="G267" i="12"/>
  <c r="M267" i="12" s="1"/>
  <c r="I267" i="12"/>
  <c r="K267" i="12"/>
  <c r="O267" i="12"/>
  <c r="Q267" i="12"/>
  <c r="V267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I271" i="12"/>
  <c r="K271" i="12"/>
  <c r="M271" i="12"/>
  <c r="O271" i="12"/>
  <c r="Q271" i="12"/>
  <c r="V271" i="12"/>
  <c r="G272" i="12"/>
  <c r="I272" i="12"/>
  <c r="K272" i="12"/>
  <c r="M272" i="12"/>
  <c r="O272" i="12"/>
  <c r="Q272" i="12"/>
  <c r="V272" i="12"/>
  <c r="G273" i="12"/>
  <c r="M273" i="12" s="1"/>
  <c r="I273" i="12"/>
  <c r="K273" i="12"/>
  <c r="O273" i="12"/>
  <c r="Q273" i="12"/>
  <c r="V273" i="12"/>
  <c r="G275" i="12"/>
  <c r="M275" i="12" s="1"/>
  <c r="I275" i="12"/>
  <c r="I274" i="12" s="1"/>
  <c r="K275" i="12"/>
  <c r="K274" i="12" s="1"/>
  <c r="O275" i="12"/>
  <c r="O274" i="12" s="1"/>
  <c r="Q275" i="12"/>
  <c r="V275" i="12"/>
  <c r="V274" i="12" s="1"/>
  <c r="G276" i="12"/>
  <c r="M276" i="12" s="1"/>
  <c r="I276" i="12"/>
  <c r="K276" i="12"/>
  <c r="O276" i="12"/>
  <c r="Q276" i="12"/>
  <c r="V276" i="12"/>
  <c r="G277" i="12"/>
  <c r="G274" i="12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I279" i="12"/>
  <c r="K279" i="12"/>
  <c r="M279" i="12"/>
  <c r="O279" i="12"/>
  <c r="Q279" i="12"/>
  <c r="V279" i="12"/>
  <c r="G280" i="12"/>
  <c r="I280" i="12"/>
  <c r="K280" i="12"/>
  <c r="M280" i="12"/>
  <c r="O280" i="12"/>
  <c r="Q280" i="12"/>
  <c r="V280" i="12"/>
  <c r="G281" i="12"/>
  <c r="I281" i="12"/>
  <c r="K281" i="12"/>
  <c r="M281" i="12"/>
  <c r="O281" i="12"/>
  <c r="Q281" i="12"/>
  <c r="V281" i="12"/>
  <c r="G282" i="12"/>
  <c r="M282" i="12" s="1"/>
  <c r="I282" i="12"/>
  <c r="K282" i="12"/>
  <c r="O282" i="12"/>
  <c r="Q282" i="12"/>
  <c r="Q274" i="12" s="1"/>
  <c r="V282" i="12"/>
  <c r="G283" i="12"/>
  <c r="M283" i="12" s="1"/>
  <c r="I283" i="12"/>
  <c r="K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I287" i="12"/>
  <c r="K287" i="12"/>
  <c r="M287" i="12"/>
  <c r="O287" i="12"/>
  <c r="Q287" i="12"/>
  <c r="V287" i="12"/>
  <c r="G288" i="12"/>
  <c r="I288" i="12"/>
  <c r="K288" i="12"/>
  <c r="M288" i="12"/>
  <c r="O288" i="12"/>
  <c r="Q288" i="12"/>
  <c r="V288" i="12"/>
  <c r="G289" i="12"/>
  <c r="I289" i="12"/>
  <c r="K289" i="12"/>
  <c r="M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I291" i="12"/>
  <c r="K291" i="12"/>
  <c r="M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M294" i="12" s="1"/>
  <c r="I294" i="12"/>
  <c r="K294" i="12"/>
  <c r="O294" i="12"/>
  <c r="Q294" i="12"/>
  <c r="V294" i="12"/>
  <c r="G295" i="12"/>
  <c r="I295" i="12"/>
  <c r="K295" i="12"/>
  <c r="M295" i="12"/>
  <c r="O295" i="12"/>
  <c r="Q295" i="12"/>
  <c r="V295" i="12"/>
  <c r="G296" i="12"/>
  <c r="I296" i="12"/>
  <c r="K296" i="12"/>
  <c r="M296" i="12"/>
  <c r="O296" i="12"/>
  <c r="Q296" i="12"/>
  <c r="V296" i="12"/>
  <c r="G297" i="12"/>
  <c r="I297" i="12"/>
  <c r="K297" i="12"/>
  <c r="M297" i="12"/>
  <c r="O297" i="12"/>
  <c r="Q297" i="12"/>
  <c r="V297" i="12"/>
  <c r="G298" i="12"/>
  <c r="M298" i="12" s="1"/>
  <c r="I298" i="12"/>
  <c r="K298" i="12"/>
  <c r="O298" i="12"/>
  <c r="Q298" i="12"/>
  <c r="V298" i="12"/>
  <c r="G299" i="12"/>
  <c r="I299" i="12"/>
  <c r="K299" i="12"/>
  <c r="M299" i="12"/>
  <c r="O299" i="12"/>
  <c r="Q299" i="12"/>
  <c r="V299" i="12"/>
  <c r="G300" i="12"/>
  <c r="M300" i="12" s="1"/>
  <c r="I300" i="12"/>
  <c r="K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M302" i="12" s="1"/>
  <c r="I302" i="12"/>
  <c r="K302" i="12"/>
  <c r="O302" i="12"/>
  <c r="Q302" i="12"/>
  <c r="V302" i="12"/>
  <c r="G303" i="12"/>
  <c r="M303" i="12" s="1"/>
  <c r="I303" i="12"/>
  <c r="K303" i="12"/>
  <c r="O303" i="12"/>
  <c r="Q303" i="12"/>
  <c r="V303" i="12"/>
  <c r="G304" i="12"/>
  <c r="I304" i="12"/>
  <c r="K304" i="12"/>
  <c r="M304" i="12"/>
  <c r="O304" i="12"/>
  <c r="Q304" i="12"/>
  <c r="V304" i="12"/>
  <c r="G305" i="12"/>
  <c r="I305" i="12"/>
  <c r="K305" i="12"/>
  <c r="M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I307" i="12"/>
  <c r="K307" i="12"/>
  <c r="M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I312" i="12"/>
  <c r="K312" i="12"/>
  <c r="M312" i="12"/>
  <c r="O312" i="12"/>
  <c r="Q312" i="12"/>
  <c r="V312" i="12"/>
  <c r="G313" i="12"/>
  <c r="I313" i="12"/>
  <c r="K313" i="12"/>
  <c r="M313" i="12"/>
  <c r="O313" i="12"/>
  <c r="Q313" i="12"/>
  <c r="V313" i="12"/>
  <c r="G314" i="12"/>
  <c r="M314" i="12" s="1"/>
  <c r="I314" i="12"/>
  <c r="K314" i="12"/>
  <c r="O314" i="12"/>
  <c r="Q314" i="12"/>
  <c r="V314" i="12"/>
  <c r="G315" i="12"/>
  <c r="I315" i="12"/>
  <c r="K315" i="12"/>
  <c r="M315" i="12"/>
  <c r="O315" i="12"/>
  <c r="Q315" i="12"/>
  <c r="V315" i="12"/>
  <c r="G316" i="12"/>
  <c r="M316" i="12" s="1"/>
  <c r="I316" i="12"/>
  <c r="K316" i="12"/>
  <c r="O316" i="12"/>
  <c r="Q316" i="12"/>
  <c r="V316" i="12"/>
  <c r="G317" i="12"/>
  <c r="G318" i="12"/>
  <c r="M318" i="12" s="1"/>
  <c r="I318" i="12"/>
  <c r="I317" i="12" s="1"/>
  <c r="K318" i="12"/>
  <c r="K317" i="12" s="1"/>
  <c r="O318" i="12"/>
  <c r="O317" i="12" s="1"/>
  <c r="Q318" i="12"/>
  <c r="Q317" i="12" s="1"/>
  <c r="V318" i="12"/>
  <c r="V317" i="12" s="1"/>
  <c r="G319" i="12"/>
  <c r="M319" i="12" s="1"/>
  <c r="I319" i="12"/>
  <c r="K319" i="12"/>
  <c r="O319" i="12"/>
  <c r="Q319" i="12"/>
  <c r="V319" i="12"/>
  <c r="G320" i="12"/>
  <c r="I320" i="12"/>
  <c r="K320" i="12"/>
  <c r="M320" i="12"/>
  <c r="O320" i="12"/>
  <c r="Q320" i="12"/>
  <c r="V320" i="12"/>
  <c r="G321" i="12"/>
  <c r="O321" i="12"/>
  <c r="G322" i="12"/>
  <c r="M322" i="12" s="1"/>
  <c r="M321" i="12" s="1"/>
  <c r="I322" i="12"/>
  <c r="I321" i="12" s="1"/>
  <c r="K322" i="12"/>
  <c r="K321" i="12" s="1"/>
  <c r="O322" i="12"/>
  <c r="Q322" i="12"/>
  <c r="Q321" i="12" s="1"/>
  <c r="V322" i="12"/>
  <c r="V321" i="12" s="1"/>
  <c r="G323" i="12"/>
  <c r="I323" i="12"/>
  <c r="K323" i="12"/>
  <c r="M323" i="12"/>
  <c r="O323" i="12"/>
  <c r="Q323" i="12"/>
  <c r="V323" i="12"/>
  <c r="AE325" i="12"/>
  <c r="I20" i="1"/>
  <c r="I19" i="1"/>
  <c r="I18" i="1"/>
  <c r="I16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I17" i="1" l="1"/>
  <c r="I21" i="1" s="1"/>
  <c r="J51" i="1"/>
  <c r="J53" i="1"/>
  <c r="J54" i="1"/>
  <c r="J49" i="1"/>
  <c r="J55" i="1"/>
  <c r="J50" i="1"/>
  <c r="J56" i="1"/>
  <c r="J52" i="1"/>
  <c r="A23" i="1"/>
  <c r="A24" i="1" s="1"/>
  <c r="G24" i="1" s="1"/>
  <c r="A27" i="1" s="1"/>
  <c r="A29" i="1" s="1"/>
  <c r="G29" i="1" s="1"/>
  <c r="G27" i="1" s="1"/>
  <c r="G28" i="1"/>
  <c r="M35" i="12"/>
  <c r="M317" i="12"/>
  <c r="M150" i="12"/>
  <c r="M11" i="12"/>
  <c r="M8" i="12"/>
  <c r="G35" i="12"/>
  <c r="M277" i="12"/>
  <c r="M274" i="12" s="1"/>
  <c r="M228" i="12"/>
  <c r="M227" i="12" s="1"/>
  <c r="M153" i="12"/>
  <c r="M18" i="12"/>
  <c r="M16" i="12" s="1"/>
  <c r="M10" i="12"/>
  <c r="AF325" i="12"/>
  <c r="I39" i="1"/>
  <c r="I42" i="1" s="1"/>
  <c r="J28" i="1"/>
  <c r="J26" i="1"/>
  <c r="G38" i="1"/>
  <c r="F38" i="1"/>
  <c r="J23" i="1"/>
  <c r="J24" i="1"/>
  <c r="J25" i="1"/>
  <c r="J27" i="1"/>
  <c r="E24" i="1"/>
  <c r="E26" i="1"/>
  <c r="J58" i="1" l="1"/>
  <c r="J39" i="1"/>
  <c r="J42" i="1" s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<sst xmlns="http://schemas.openxmlformats.org/spreadsheetml/2006/main" count="1713" uniqueCount="598">
  <si>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</si>
  <si>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</si>
  <si>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</si>
  <si>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</si>
  <si>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</si>
  <si>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</si>
  <si>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</si>
  <si>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</si>
  <si>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</si>
  <si>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</si>
  <si>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</si>
  <si>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</si>
  <si>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</si>
  <si>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</si>
  <si>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</si>
  <si>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</si>
  <si>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</si>
  <si>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</si>
  <si>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</si>
  <si>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</si>
  <si>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</si>
  <si>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</si>
  <si>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</si>
  <si>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</si>
  <si>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</si>
  <si>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</si>
  <si>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</si>
  <si>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</si>
  <si>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</si>
  <si>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</si>
  <si>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</si>
  <si>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</si>
  <si>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</si>
  <si>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</si>
  <si>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</si>
  <si>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</si>
  <si>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</si>
  <si>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</si>
  <si>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</si>
  <si>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</si>
  <si>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</si>
  <si>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</si>
  <si>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</si>
  <si>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PJ2.1</t>
  </si>
  <si>
    <t>Strojní zařízení</t>
  </si>
  <si>
    <t>PS2</t>
  </si>
  <si>
    <t>Předávací stanice</t>
  </si>
  <si>
    <t>Objekt:</t>
  </si>
  <si>
    <t>Rozpočet:</t>
  </si>
  <si>
    <t>Z 18-204-1</t>
  </si>
  <si>
    <t>Rekonstrukce kotelny v objektu SKM, Sladkého 13, Brno</t>
  </si>
  <si>
    <t>Stavba</t>
  </si>
  <si>
    <t>Celkem za stavbu</t>
  </si>
  <si>
    <t>CZK</t>
  </si>
  <si>
    <t>Rekapitulace dílů</t>
  </si>
  <si>
    <t>Typ dílu</t>
  </si>
  <si>
    <t>99</t>
  </si>
  <si>
    <t>Staveništní přesun hmot</t>
  </si>
  <si>
    <t>991</t>
  </si>
  <si>
    <t>Hodinové zúčtovací sazby</t>
  </si>
  <si>
    <t>713</t>
  </si>
  <si>
    <t>Izolace tepelné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</si>
  <si>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</si>
  <si>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</si>
  <si>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</si>
  <si>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</si>
  <si>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</si>
  <si>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</si>
  <si>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</si>
  <si>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</si>
  <si>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</si>
  <si>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</si>
  <si>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</si>
  <si>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</si>
  <si>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VN</t>
  </si>
  <si>
    <t>ON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</si>
  <si>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</si>
  <si>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</si>
  <si>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</si>
  <si>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</si>
  <si>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</si>
  <si>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</si>
  <si>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</si>
  <si>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</si>
  <si>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</si>
  <si>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</si>
  <si>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</si>
  <si>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</si>
  <si>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</si>
  <si>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</si>
  <si>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</si>
  <si>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</si>
  <si>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</si>
  <si>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</si>
  <si>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</si>
  <si>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</si>
  <si>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</si>
  <si>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</si>
  <si>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</si>
  <si>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</si>
  <si>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</si>
  <si>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</si>
  <si>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</si>
  <si>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979081111R00</t>
  </si>
  <si>
    <t>Odvoz suti a vybour. hmot na skládku do 1 km</t>
  </si>
  <si>
    <t>t</t>
  </si>
  <si>
    <t>RTS 18/ I</t>
  </si>
  <si>
    <t>POL1_</t>
  </si>
  <si>
    <t>979081121RT3</t>
  </si>
  <si>
    <t>Příplatek k odvozu za každý další 1 km, kontejnerem 7 t</t>
  </si>
  <si>
    <t>273169T10</t>
  </si>
  <si>
    <t>HZS - seřízení a uvedení do provozu</t>
  </si>
  <si>
    <t>hod</t>
  </si>
  <si>
    <t>Vlastní</t>
  </si>
  <si>
    <t>Indiv</t>
  </si>
  <si>
    <t>POL10_</t>
  </si>
  <si>
    <t>273172T10</t>
  </si>
  <si>
    <t>HZS - doregulování systému</t>
  </si>
  <si>
    <t>273178T10</t>
  </si>
  <si>
    <t>HZS - nepředvídatelné práce</t>
  </si>
  <si>
    <t>273181T10</t>
  </si>
  <si>
    <t>HZS - napuštění a vypuštění soustavy</t>
  </si>
  <si>
    <t>713311321R00</t>
  </si>
  <si>
    <t>Izolace tepelné těles s konstr.tvarová 1vrstvá</t>
  </si>
  <si>
    <t>m2</t>
  </si>
  <si>
    <t>713400821R00</t>
  </si>
  <si>
    <t>Odstranění izolačních pásů  potrubí</t>
  </si>
  <si>
    <t>998713101R00</t>
  </si>
  <si>
    <t>Přesun hmot pro izolace tepelné, výšky do 6 m</t>
  </si>
  <si>
    <t>713410001T00XY</t>
  </si>
  <si>
    <t>Izolace tepelná potrubními pouzdry potrubí do dn 50</t>
  </si>
  <si>
    <t>m</t>
  </si>
  <si>
    <t>POL1_0</t>
  </si>
  <si>
    <t>713410011T00XY</t>
  </si>
  <si>
    <t>Izolace tepelná potrubními pouzdry potrubí od dn 50</t>
  </si>
  <si>
    <t>POL1_7</t>
  </si>
  <si>
    <t>63150958R</t>
  </si>
  <si>
    <t>Rohož lamelová tl. 100 mm, š. 600 mm, povrchová úprava Al fólie</t>
  </si>
  <si>
    <t>SPCM</t>
  </si>
  <si>
    <t>POL3_</t>
  </si>
  <si>
    <t>631547111R</t>
  </si>
  <si>
    <t>Pouzdro potrubní izolační 15/30 mm, kamenná vlna s polepem Al fólií vyztuženou skleněnou mřížkou</t>
  </si>
  <si>
    <t>631547117R</t>
  </si>
  <si>
    <t>Pouzdro potrubní izolační 48/30 mm, kamenná vlna s polepem Al fólií vyztuženou skleněnou mřížkou</t>
  </si>
  <si>
    <t>631547218R</t>
  </si>
  <si>
    <t>Pouzdro potrubní izolační 54/40 mm, kamenná vlna s polepem Al fólií vyztuženou skleněnou mřížkou</t>
  </si>
  <si>
    <t>631547225R</t>
  </si>
  <si>
    <t>Pouzdro potrubní izolační 114/40 mm, kamenná vlna s polepem Al fólií vyztuženou skleněnou mřížkou</t>
  </si>
  <si>
    <t>631547315R</t>
  </si>
  <si>
    <t>Pouzdro potrubní izolační 35/50 mm, kamenná vlna s polepem Al fólií vyztuženou skleněnou mřížkou</t>
  </si>
  <si>
    <t>631547322R</t>
  </si>
  <si>
    <t>Pouzdro potrubní izolační 76/50 mm, kamenná vlna s polepem Al fólií vyztuženou skleněnou mřížkou</t>
  </si>
  <si>
    <t>631547323R</t>
  </si>
  <si>
    <t>Pouzdro potrubní izolační 89/50 mm, kamenná vlna s polepem Al fólií vyztuženou skleněnou mřížkou</t>
  </si>
  <si>
    <t>631547419R</t>
  </si>
  <si>
    <t>Pouzdro potrubní izolační 60/60 mm, kamenná vlna s polepem Al fólií vyztuženou skleněnou mřížkou</t>
  </si>
  <si>
    <t>631547419RXY</t>
  </si>
  <si>
    <t>Pouzdro potrubní izolační 42/60 mm, kamenná vlna s polepem Al fólií vyztuženou skleněnou mřížkou</t>
  </si>
  <si>
    <t>631547424R</t>
  </si>
  <si>
    <t>Pouzdro potrubní izolační 108/60 mm, kamenná vlna s polepem Al fólií vyztuženou skleněnou mřížkou</t>
  </si>
  <si>
    <t>631547626R</t>
  </si>
  <si>
    <t>Pouzdro potrubní izolační 133/80 mm, kamenná vlna s polepem Al fólií vyztuženou skleněnou mřížkou</t>
  </si>
  <si>
    <t>POL7_</t>
  </si>
  <si>
    <t>722130236R00</t>
  </si>
  <si>
    <t>Potrubí z trub.závit.pozink.svařovan. 11343,DN 50</t>
  </si>
  <si>
    <t>Potrubí včetně tvarovek a zednických výpomocí.</t>
  </si>
  <si>
    <t>POP</t>
  </si>
  <si>
    <t>722170801R00</t>
  </si>
  <si>
    <t>Demontáž rozvodů vody z plastů do D 32</t>
  </si>
  <si>
    <t>722170804R00</t>
  </si>
  <si>
    <t>Demontáž rozvodů vody z plastů do D 63</t>
  </si>
  <si>
    <t>722171214R00</t>
  </si>
  <si>
    <t>Potrubí z PEHD, D 40 x 3,7 mm</t>
  </si>
  <si>
    <t>Potrubí včetně tvarovek, rozebiratelných svěrných spojek a zednických výpomocí.</t>
  </si>
  <si>
    <t>Včetně pomocného lešení o výšce podlahy do 1900 mm a pro zatížení do 1,5 kPa.</t>
  </si>
  <si>
    <t>722172631R00</t>
  </si>
  <si>
    <t>Potrubí z PPR, teplá, D 20x3,4 mm</t>
  </si>
  <si>
    <t>Potrubí včetně tvarovek bez zednických výpomocí.</t>
  </si>
  <si>
    <t>722172632R00</t>
  </si>
  <si>
    <t>Potrubí z PPR, teplá, D 25x4,2 mm</t>
  </si>
  <si>
    <t>722172634R00</t>
  </si>
  <si>
    <t>Potrubí z PPR, teplá, D 40x6,7 mm</t>
  </si>
  <si>
    <t>722172635R00</t>
  </si>
  <si>
    <t>Potrubí z PPR, teplá, D 50x8,3 mm</t>
  </si>
  <si>
    <t>722172636R00</t>
  </si>
  <si>
    <t>Potrubí z PPR, teplá, D 63x10,5 mm</t>
  </si>
  <si>
    <t>722172711R00</t>
  </si>
  <si>
    <t>Potrubí z PPR, D 20 x 2,8 mm, PN 16</t>
  </si>
  <si>
    <t>722172714R00</t>
  </si>
  <si>
    <t>Potrubí z PPR, D 40 x 5,5 mm, PN 16</t>
  </si>
  <si>
    <t>722172716R00</t>
  </si>
  <si>
    <t>Potrubí z PPR, D 63 x 8,6 mm, PN 16</t>
  </si>
  <si>
    <t>722181212RV9</t>
  </si>
  <si>
    <t>Izolace návleková tl. stěny 9 mm, vnitřní průměr 40 mm</t>
  </si>
  <si>
    <t>V položce je kalkulována dodávka izolační trubice, spon a lepicí pásky.</t>
  </si>
  <si>
    <t>722181212RW6</t>
  </si>
  <si>
    <t>Izolace návleková tl. stěny 9 mm, vnitřní průměr 50 mm</t>
  </si>
  <si>
    <t>722181212RY3</t>
  </si>
  <si>
    <t>Izolace návleková tl. stěny 9 mm, vnitřní průměr 63 mm</t>
  </si>
  <si>
    <t>722181212RZ6</t>
  </si>
  <si>
    <t>Izolace návleková tl. stěny 9 mm, vnitřní průměr 20 mm</t>
  </si>
  <si>
    <t>722181213RY7</t>
  </si>
  <si>
    <t>Izolace návleková tl. stěny 13 mm, vnitřní průměr 89 mm</t>
  </si>
  <si>
    <t>722181213RY9</t>
  </si>
  <si>
    <t>Izolace návleková tl. stěny 13 mm, vnitřní průměr 108 mm</t>
  </si>
  <si>
    <t>722181215RT8</t>
  </si>
  <si>
    <t>Izolace návleková tl. stěny 25 mm, vnitřní průměr 25 mm</t>
  </si>
  <si>
    <t>722181215RV9</t>
  </si>
  <si>
    <t>Izolace návleková tl. stěny 25 mm, vnitřní průměr 40 mm</t>
  </si>
  <si>
    <t>722181215RW6</t>
  </si>
  <si>
    <t>Izolace návleková tl. stěny 25 mm, vnitřní průměr 50 mm</t>
  </si>
  <si>
    <t>722181215RY3</t>
  </si>
  <si>
    <t>Izolace návleková tl. stěny 25 mm, vnitřní průměr 63 mm</t>
  </si>
  <si>
    <t>722181215RY5</t>
  </si>
  <si>
    <t>Izolace návleková tl. stěny 25 mm, vnitřní průměr 76 mm</t>
  </si>
  <si>
    <t>722181215RY7</t>
  </si>
  <si>
    <t>Izolace návleková tl. stěny 25 mm, vnitřní průměr 89 mm</t>
  </si>
  <si>
    <t>722181215RY9</t>
  </si>
  <si>
    <t>Izolace návleková tl. stěny 25 mm, vnitřní průměr 108 mm</t>
  </si>
  <si>
    <t>722215538R00</t>
  </si>
  <si>
    <t>Klapka vod.zpět,motýl.mezipř. DN 80</t>
  </si>
  <si>
    <t>kus</t>
  </si>
  <si>
    <t>722219104R00</t>
  </si>
  <si>
    <t>Montáž armatur vodovodních přírubových DN 80</t>
  </si>
  <si>
    <t>722220863R00</t>
  </si>
  <si>
    <t>Demontáž armatur s dvěma závity G 6/4</t>
  </si>
  <si>
    <t>722220864R00</t>
  </si>
  <si>
    <t>Demontáž armatur s dvěma závity G 2</t>
  </si>
  <si>
    <t>722220873R00</t>
  </si>
  <si>
    <t>Demontáž armatur se závitem a šroubením G 1</t>
  </si>
  <si>
    <t>722224111R00</t>
  </si>
  <si>
    <t>Kohouty plnicí a vypouštěcí DN 15</t>
  </si>
  <si>
    <t>722231161R00</t>
  </si>
  <si>
    <t>Ventil vod.pojistný pružinový, G 1/2</t>
  </si>
  <si>
    <t>722231284R00</t>
  </si>
  <si>
    <t>Ventil redukční membránový PN1,6, G 5/4 (DN 32)</t>
  </si>
  <si>
    <t>722231286R00</t>
  </si>
  <si>
    <t>Ventil redukční membránový PN1,6, G 2 (DN 50)</t>
  </si>
  <si>
    <t>722235111R00</t>
  </si>
  <si>
    <t>Kohout vod.kul.,vnitř.-vnitř.z. DN 15</t>
  </si>
  <si>
    <t>722235112R00</t>
  </si>
  <si>
    <t>Kohout vod.kul.,vnitř.-vnitř.z. DN 20</t>
  </si>
  <si>
    <t>722235113R00</t>
  </si>
  <si>
    <t>Kohout vod.kul.,vnitř.-vnitř.z. DN 25</t>
  </si>
  <si>
    <t>722235114R00</t>
  </si>
  <si>
    <t>Kohout vod.kul.,vnitř.-vnitř.z. DN 32</t>
  </si>
  <si>
    <t>722235115R00</t>
  </si>
  <si>
    <t>Kohout vod.kul.,vnitř.-vnitř.z. DN 40</t>
  </si>
  <si>
    <t>722235116R00</t>
  </si>
  <si>
    <t>Kohout vod.kul.,vnitř.-vnitř.z. DN 50</t>
  </si>
  <si>
    <t>722235117R00</t>
  </si>
  <si>
    <t>Kohout vod.kul.,vnitř.-vnitř.z. DN 65</t>
  </si>
  <si>
    <t>722235525R00</t>
  </si>
  <si>
    <t>Filtr,vod.vnitřní-vnitřní z. DN 40</t>
  </si>
  <si>
    <t>722235526R00</t>
  </si>
  <si>
    <t>Filtr,vod.vnitřní-vnitřní z. DN 50</t>
  </si>
  <si>
    <t>722235527R00</t>
  </si>
  <si>
    <t>Filtr,vod.vnitřní-vnitřní z. DN 65</t>
  </si>
  <si>
    <t>722236411R00</t>
  </si>
  <si>
    <t>Ventil regul.přímý.s měříc.vent. DN 15</t>
  </si>
  <si>
    <t>722236413R00</t>
  </si>
  <si>
    <t>Ventil regul.přímý.s měříc.vent. DN 25</t>
  </si>
  <si>
    <t>722236415R00</t>
  </si>
  <si>
    <t>Ventil regul.přímý.s měříc.vent. DN 40</t>
  </si>
  <si>
    <t>722236624R00</t>
  </si>
  <si>
    <t>Klapka vod.zpět.pružin.,2xvnitřní závit DN 32</t>
  </si>
  <si>
    <t>722236625R00</t>
  </si>
  <si>
    <t>Klapka vod.zpět.pružin.,2xvnitřní závit DN 40</t>
  </si>
  <si>
    <t>722236626R00</t>
  </si>
  <si>
    <t>Klapka vod.zpět.pružin.,2xvnitřní závit DN 50</t>
  </si>
  <si>
    <t>722280106R00</t>
  </si>
  <si>
    <t>Tlaková zkouška vodovodního potrubí DN 32</t>
  </si>
  <si>
    <t>Včetně dodávky vody, uzavření a zabezpečení konců potrubí.</t>
  </si>
  <si>
    <t>722280107R00</t>
  </si>
  <si>
    <t>Tlaková zkouška vodovodního potrubí DN 40</t>
  </si>
  <si>
    <t>722280108R00</t>
  </si>
  <si>
    <t>Tlaková zkouška vodovodního potrubí DN 50</t>
  </si>
  <si>
    <t>722280109R00</t>
  </si>
  <si>
    <t>Tlaková zkouška vodovodního potrubí DN 65</t>
  </si>
  <si>
    <t>734411111R00</t>
  </si>
  <si>
    <t>Teploměr přímý s pouzdrem, vč. nerezové jímky</t>
  </si>
  <si>
    <t>734421130R00</t>
  </si>
  <si>
    <t>Tlakoměr deformační 0-600kPa, D 160</t>
  </si>
  <si>
    <t>722151176XY</t>
  </si>
  <si>
    <t>Potrubí nerezové svařované, pro SV a TV, mat. 1.4301, 76,1 x 2 mm</t>
  </si>
  <si>
    <t xml:space="preserve">m     </t>
  </si>
  <si>
    <t>722151189XY</t>
  </si>
  <si>
    <t>Potrubí nerezové svařované, pro SV a TV, mat. 1.4301, 88,9 x 2 mm</t>
  </si>
  <si>
    <t>722280109RXY</t>
  </si>
  <si>
    <t>Tlaková zkouška vodovodního potrubí DN 80</t>
  </si>
  <si>
    <t>722290234RXY</t>
  </si>
  <si>
    <t>Proplach a dezinfekce vodovod.potrubí</t>
  </si>
  <si>
    <t xml:space="preserve">m3    </t>
  </si>
  <si>
    <t>Včetně dodání desinfekčního prostředku.</t>
  </si>
  <si>
    <t>R1.5.XY</t>
  </si>
  <si>
    <t>Rozdělovač pro cirkulaci, nerez 104x2,0 mm</t>
  </si>
  <si>
    <t>Specifikace viz. PJ1.1 Strojní zařízení - v.č. 101 Technologické schéma, poz.1.5.</t>
  </si>
  <si>
    <t>R1.6.XY</t>
  </si>
  <si>
    <t>Rozdělovač teplé vody, nerez 104x2,0 mm</t>
  </si>
  <si>
    <t>Včetně tělesa základní délky 1 m, dna a odvodňovacího hrdla.</t>
  </si>
  <si>
    <t>R1.7.XY</t>
  </si>
  <si>
    <t>Rozdělovač studené vody, nerez 104x2,0 mm</t>
  </si>
  <si>
    <t>R5.6.XY</t>
  </si>
  <si>
    <t>Vodoměr průmyslový DN40 Qn=16m3/hod, s m-bus modulem včetně šroubení</t>
  </si>
  <si>
    <t>Specifikace viz. PJ2.1 Strojní zařízení - v.č. 102 Technologické schéma, poz. 5.6.</t>
  </si>
  <si>
    <t>R5.7.XY</t>
  </si>
  <si>
    <t>Vodoměr bytový pro S.V. Qn=1,6 m3/hod, včetně m-bus modulu a šroubení</t>
  </si>
  <si>
    <t>Specifikace viz. PJ1.1 Strojní zařízení - v.č. 101 Technologické schéma, poz. 5.7.,5.8.</t>
  </si>
  <si>
    <t>R5.9.XY</t>
  </si>
  <si>
    <t>Vodoměr bytový pro T.V. Qn=1,6 m3/hod, včetně m-bus modulu a šroubení</t>
  </si>
  <si>
    <t>Specifikace viz. PJ1.1 Strojní zařízení - v.č. 101 Technologické schéma, poz. 5.9.,5.10.,5.11.,5.12.</t>
  </si>
  <si>
    <t>998722101R00</t>
  </si>
  <si>
    <t>Přesun hmot pro vnitřní vodovod, výšky do 6 m</t>
  </si>
  <si>
    <t>722290821R00</t>
  </si>
  <si>
    <t>Přesun vybouraných hmot - vodovody, H do 6 m</t>
  </si>
  <si>
    <t>POL8_</t>
  </si>
  <si>
    <t>732111132R00</t>
  </si>
  <si>
    <t>Tělesa rozdělovačů a sběračů DN 125 dl 1m</t>
  </si>
  <si>
    <t>732111232R00</t>
  </si>
  <si>
    <t>Příplatek za dalšího 0,5 m tělesa rozděl.,DN 125</t>
  </si>
  <si>
    <t>732111314R00</t>
  </si>
  <si>
    <t>Trubková hrdla rozděl. a sběr. bez přírub, DN 25</t>
  </si>
  <si>
    <t>732111315R00</t>
  </si>
  <si>
    <t>Trubková hrdla rozděl. a sběr. bez přírub, DN 32</t>
  </si>
  <si>
    <t>732111316R00</t>
  </si>
  <si>
    <t>Trubková hrdla rozděl. a sběr. bez přírub, DN 40</t>
  </si>
  <si>
    <t>732111322R00</t>
  </si>
  <si>
    <t>Trubková hrdla rozděl. a sběr. bez přírub, DN 65</t>
  </si>
  <si>
    <t>732111328R00</t>
  </si>
  <si>
    <t>Trubková hrdla rozděl. a sběr. bez přírub, DN 100</t>
  </si>
  <si>
    <t>732119192R00</t>
  </si>
  <si>
    <t>Montáž těles rozdělovačů a sběračů DN 125 dl 1m</t>
  </si>
  <si>
    <t>732119292R00</t>
  </si>
  <si>
    <t>Mont přípl. za dalšího 0,5 m tělesa rozděl.,DN 125</t>
  </si>
  <si>
    <t>732110813R00</t>
  </si>
  <si>
    <t>Demontáž těles rozdělovačů a sběračů, DN 300 mm</t>
  </si>
  <si>
    <t>732219318R00</t>
  </si>
  <si>
    <t>Montáž ohříváků vody stojat.PN 0,6-0,6,do 4000 l</t>
  </si>
  <si>
    <t>soubor</t>
  </si>
  <si>
    <t>732212815R00</t>
  </si>
  <si>
    <t>Demontáž ohříváků zásobníkových stojat.do 1600 l</t>
  </si>
  <si>
    <t>732212823R00</t>
  </si>
  <si>
    <t>Demontáž ohříváků zásobníkových stojat.do 6300 l</t>
  </si>
  <si>
    <t>732429111R00</t>
  </si>
  <si>
    <t>Montáž čerpadel oběhových spirálních, DN 25</t>
  </si>
  <si>
    <t>732429112R00</t>
  </si>
  <si>
    <t>Montáž čerpadel oběhových spirálních, DN 40</t>
  </si>
  <si>
    <t>732420811R00</t>
  </si>
  <si>
    <t>Demontáž čerpadel oběhových spirálních DN 25</t>
  </si>
  <si>
    <t>732420812R00</t>
  </si>
  <si>
    <t>Demontáž čerpadel oběhových spirálních DN 40</t>
  </si>
  <si>
    <t>732420813R00</t>
  </si>
  <si>
    <t>Demontáž čerpadel oběhových spirálních DN 50</t>
  </si>
  <si>
    <t>732482811R00</t>
  </si>
  <si>
    <t>Demontáž vodoměrů šroub. vertikálních DN 50</t>
  </si>
  <si>
    <t>732890801R00</t>
  </si>
  <si>
    <t>Přemístění vybouraných hmot - strojovny, H do 6 m</t>
  </si>
  <si>
    <t>734173216R00</t>
  </si>
  <si>
    <t>Přírubové spoje PN 0,6/I MPa, DN 65</t>
  </si>
  <si>
    <t>734173418R00</t>
  </si>
  <si>
    <t>Přírubové spoje PN 1,6/I MPa, DN 100</t>
  </si>
  <si>
    <t>734209113R00</t>
  </si>
  <si>
    <t>Montáž armatur závitových,se 2závity, G 1/2</t>
  </si>
  <si>
    <t>734209115R00</t>
  </si>
  <si>
    <t>Montáž armatur závitových,se 2závity, G 1</t>
  </si>
  <si>
    <t>734209116R00</t>
  </si>
  <si>
    <t>Montáž armatur závitových,se 2závity, G 5/4</t>
  </si>
  <si>
    <t>734209123R00</t>
  </si>
  <si>
    <t>Montáž armatur závitových,se 3závity, G 1/2</t>
  </si>
  <si>
    <t>734209125R00</t>
  </si>
  <si>
    <t>Montáž armatur závitových,se 3závity, G 1</t>
  </si>
  <si>
    <t>734209126R00</t>
  </si>
  <si>
    <t>Montáž armatur závitových,se 3závity, G 5/4</t>
  </si>
  <si>
    <t>734209128R00</t>
  </si>
  <si>
    <t>Montáž armatur závitových,se 3závity, G 2</t>
  </si>
  <si>
    <t>734419124R00</t>
  </si>
  <si>
    <t>Montáž kompaktního měřiče tepla přírubového DN 50</t>
  </si>
  <si>
    <t>734419132R00</t>
  </si>
  <si>
    <t>Montáž kompaktního měřiče tepla závitového 3/4"</t>
  </si>
  <si>
    <t>734419133R00</t>
  </si>
  <si>
    <t>Montáž kompaktního měřiče tepla závitového 1"</t>
  </si>
  <si>
    <t>283780069XY</t>
  </si>
  <si>
    <t>Montáž tepelné izolace na armatury</t>
  </si>
  <si>
    <t xml:space="preserve">ks    </t>
  </si>
  <si>
    <t>484323324RXY</t>
  </si>
  <si>
    <t>Demontáž deskového výměníku tepla, 50 desek</t>
  </si>
  <si>
    <t>732199100RM1</t>
  </si>
  <si>
    <t>Montáž orientačního štítku, včetně dodávky štítku</t>
  </si>
  <si>
    <t>R1.10.XY</t>
  </si>
  <si>
    <t>Tlaková expanzní nádoba 500l, 10 bar/70°C pro pitnou vodu</t>
  </si>
  <si>
    <t>Specifikace viz. PJ2.1 Strojní zařízení - v.č. 102 Technologické schéma, poz. 1.10.</t>
  </si>
  <si>
    <t>R2.2.XY</t>
  </si>
  <si>
    <t>Deskový výměník tepla Q=50 kW</t>
  </si>
  <si>
    <t>Kalkul</t>
  </si>
  <si>
    <t>Specifikace viz. PJ2.1 Strojní zařízení - v.č. 102 Technologické schéma, poz. 2.2, 2.3</t>
  </si>
  <si>
    <t>28378146R</t>
  </si>
  <si>
    <t>DN 50 vrstvená tepelná izolace</t>
  </si>
  <si>
    <t>R2.1.XY</t>
  </si>
  <si>
    <t>Deskový výměník tepla, Q=20 kW</t>
  </si>
  <si>
    <t>ks</t>
  </si>
  <si>
    <t>POL3_0</t>
  </si>
  <si>
    <t>Specifikace viz. PJ2.1 Strojní zařízení - v.č. 102 Technologické schéma, poz. 2.1</t>
  </si>
  <si>
    <t>R3.1.XY</t>
  </si>
  <si>
    <t>Oběhové čerpadlo DN25</t>
  </si>
  <si>
    <t>Specifikace viz. PJ2.1 Strojní zařízení - v.č. 102 Technologické schéma, poz. 3.1.</t>
  </si>
  <si>
    <t>R3.2.XY</t>
  </si>
  <si>
    <t>Specifikace viz. PJ2.1 Strojní zařízení - v.č. 102 Technologické schéma, poz. 3.2.</t>
  </si>
  <si>
    <t>R3.3.XY</t>
  </si>
  <si>
    <t>Oběhové čerpadlo DN32</t>
  </si>
  <si>
    <t>Specifikace viz. PJ2.1 Strojní zařízení - v.č. 102 Technologické schéma, poz. 3.3.</t>
  </si>
  <si>
    <t>R3.4.XY</t>
  </si>
  <si>
    <t>Oběhové čerpadlo s plynulou elektronickou regulací DN40</t>
  </si>
  <si>
    <t>Specifikace viz. PJ2.1 Strojní zařízení - v.č. 102 Technologické schéma, poz. 3.4., 3.5., 3.10., 3.11</t>
  </si>
  <si>
    <t>R3.6.XY</t>
  </si>
  <si>
    <t>Specifikace viz. PJ2.1 Strojní zařízení - v.č. 102 Technologické schéma, poz. 3.6.</t>
  </si>
  <si>
    <t>R3.7.XY</t>
  </si>
  <si>
    <t>Specifikace viz. PJ2.1 Strojní zařízení - v.č. 102 Technologické schéma, poz. 3.7.</t>
  </si>
  <si>
    <t>R3.8.XY</t>
  </si>
  <si>
    <t>Oběhové čerpadlo DN40</t>
  </si>
  <si>
    <t>Specifikace viz. PJ2.1 Strojní zařízení - v.č. 102 Technologické schéma, poz. 3.8.</t>
  </si>
  <si>
    <t>R3.9.XY</t>
  </si>
  <si>
    <t>Oběhové čerpadlo DN 32</t>
  </si>
  <si>
    <t>Specifikace viz. PJ2.1 Strojní zařízení - v.č. 102 Technologické schéma, poz. 3.9.</t>
  </si>
  <si>
    <t>R4.1.XY</t>
  </si>
  <si>
    <t>Trojcestný směšovací ventil DN15</t>
  </si>
  <si>
    <t>Specifikace viz. PJ2.1 Strojní zařízení - v.č. 102 Technologické schéma, poz. 4.1.</t>
  </si>
  <si>
    <t>R4.2.XY</t>
  </si>
  <si>
    <t>Trojcestný směšovací ventil DN25</t>
  </si>
  <si>
    <t>Specifikace viz. PJ2.1 Strojní zařízení - v.č. 102 Technologické schéma, poz. 4.2., 4.3.</t>
  </si>
  <si>
    <t>R4.4.XY</t>
  </si>
  <si>
    <t>Trojcestný směšovací ventil DN50</t>
  </si>
  <si>
    <t>Specifikace viz. PJ2.1 Strojní zařízení - v.č. 102 Technologické schéma, poz. 4.4., 4.5., 4.10., 4.11.</t>
  </si>
  <si>
    <t>R4.6.XY</t>
  </si>
  <si>
    <t>Specifikace viz. PJ2.1 Strojní zařízení - v.č. 102 Technologické schéma, poz. 4.6.</t>
  </si>
  <si>
    <t>R4.7.XY</t>
  </si>
  <si>
    <t>Trojcestný směšovací ventil DN32</t>
  </si>
  <si>
    <t>Specifikace viz. PJ2.1 Strojní zařízení - v.č. 102 Technologické schéma, poz. 4.7.</t>
  </si>
  <si>
    <t>R5.1.XY</t>
  </si>
  <si>
    <t>Ultrazvukový měřič tepla s kalorimetrickým počítadlem DN20</t>
  </si>
  <si>
    <t>Specifikace viz. PJ2.1 Strojní zařízení - v.č. 102 Technologické schéma, poz. 5.1.,5.2.</t>
  </si>
  <si>
    <t>R5.3.XY</t>
  </si>
  <si>
    <t>Ultrazvukový měřič tepla s kalorimetrickým počítadlem DN50</t>
  </si>
  <si>
    <t>Specifikace viz. PJ2.1 Strojní zařízení - v.č. 102 Technologické schéma, poz. 5.3., 5.5.</t>
  </si>
  <si>
    <t>R5.4.XY</t>
  </si>
  <si>
    <t>Ultrazvukový měřič tepla s kalorimetrickým počítadlem DN25</t>
  </si>
  <si>
    <t>Specifikace viz. PJ2.1 Strojní zařízení - v.č. 102 Technologické schéma, poz. 5.4.</t>
  </si>
  <si>
    <t>998732101R00</t>
  </si>
  <si>
    <t>Přesun hmot pro strojovny, výšky do 6 m</t>
  </si>
  <si>
    <t>733111103R00</t>
  </si>
  <si>
    <t>Potrubí závitové bezešvé běžné nízkotlaké DN 15</t>
  </si>
  <si>
    <t>733111115R00</t>
  </si>
  <si>
    <t>Potrubí závit. bezešvé běžné v kotelnách DN 25</t>
  </si>
  <si>
    <t>733111116R00</t>
  </si>
  <si>
    <t>Potrubí závit. bezešvé běžné v kotelnách DN 32</t>
  </si>
  <si>
    <t>733111117R00</t>
  </si>
  <si>
    <t>Potrubí závit. bezešvé běžné v kotelnách DN 40</t>
  </si>
  <si>
    <t>733111118R00</t>
  </si>
  <si>
    <t>Potrubí závit. bezešvé běžné v kotelnách DN 50</t>
  </si>
  <si>
    <t>733110806R00</t>
  </si>
  <si>
    <t>Demontáž potrubí ocelového závitového do DN 15-32</t>
  </si>
  <si>
    <t>733110808R00</t>
  </si>
  <si>
    <t>Demontáž potrubí ocelového závitového do DN 32-50</t>
  </si>
  <si>
    <t>733121128R00</t>
  </si>
  <si>
    <t>Potrubí hladké bezešvé nízkotlaké D 108 x 4,0 mm</t>
  </si>
  <si>
    <t>733121222R00</t>
  </si>
  <si>
    <t>Potrubí hladké bezešvé v kotelnách D 76 x 3,2 mm</t>
  </si>
  <si>
    <t>733121225R00</t>
  </si>
  <si>
    <t>Potrubí hladké bezešvé v kotelnách D 89 x 3,6 mm</t>
  </si>
  <si>
    <t>733120826R00</t>
  </si>
  <si>
    <t>Demontáž potrubí z hladkých trubek D 89</t>
  </si>
  <si>
    <t>733120832R00</t>
  </si>
  <si>
    <t>Demontáž potrubí z hladkých trubek D 133</t>
  </si>
  <si>
    <t>733163102R00</t>
  </si>
  <si>
    <t>Potrubí z měděných trubek vytápění D 15 x 1,0 mm</t>
  </si>
  <si>
    <t>733193820R00</t>
  </si>
  <si>
    <t>Rozřezání konzol pro potrubí z úhel.L 80x80x8 mm</t>
  </si>
  <si>
    <t>Včetně demontáže konzol, podpěr a výložníků zakotvených do zdiva jednostranně. Je - li nosná konstrukce vetknuta do zdiva oboustranně, určuje se počet rozřezání dvojnásobným množstvím.</t>
  </si>
  <si>
    <t>733190106R00</t>
  </si>
  <si>
    <t>Tlaková zkouška potrubí  DN 32</t>
  </si>
  <si>
    <t>733190107R00</t>
  </si>
  <si>
    <t>Tlaková zkouška potrubí  DN 40</t>
  </si>
  <si>
    <t>733190217R00</t>
  </si>
  <si>
    <t>Tlaková zkouška ocelového hladkého potrubí D 51</t>
  </si>
  <si>
    <t>733190225R00</t>
  </si>
  <si>
    <t>Tlaková zkouška ocelového hladkého potrubí D 89</t>
  </si>
  <si>
    <t>733890801R00</t>
  </si>
  <si>
    <t>Přemístění vybouraných hmot - potrubí, H do 6 m</t>
  </si>
  <si>
    <t>733184104RXY</t>
  </si>
  <si>
    <t>Montáž předizolovaného potrubí Duo DN32 + DN20, vnější průměr 126 mm, vnější průměr předizolovaného potrubí D 125 mm</t>
  </si>
  <si>
    <t>733184105RXY</t>
  </si>
  <si>
    <t>Montáž předizolovaného potrubí Duo 2x DN40, vnější průměr 162 mm, vnější průměr předizolovaného potrubí D 160 mm</t>
  </si>
  <si>
    <t>733190108R00</t>
  </si>
  <si>
    <t>Tlaková zkouška potrubí  DN 50</t>
  </si>
  <si>
    <t>733190232R00</t>
  </si>
  <si>
    <t>Tlaková zkouška ocelového hladkého potrubí D 133</t>
  </si>
  <si>
    <t>14710014RXY</t>
  </si>
  <si>
    <t>Potrubí předizolované Duo DN32+DN20</t>
  </si>
  <si>
    <t>14710016RXY</t>
  </si>
  <si>
    <t>Potrubí předizolované Duo 2xDN40</t>
  </si>
  <si>
    <t>1471014RXY</t>
  </si>
  <si>
    <t>Spojky a koncovky na předizolované potrubí Duo DN32+DN20</t>
  </si>
  <si>
    <t>1471016RXY</t>
  </si>
  <si>
    <t>Spojky a koncovy pro předizolované potrubí Duo 2xDN40</t>
  </si>
  <si>
    <t>998733101R00</t>
  </si>
  <si>
    <t>Přesun hmot pro rozvody potrubí, výšky do 6 m</t>
  </si>
  <si>
    <t>734109115R00</t>
  </si>
  <si>
    <t>Montáž přírub. armatur, 2 příruby, PN 0,6, DN 65</t>
  </si>
  <si>
    <t>734109117R00</t>
  </si>
  <si>
    <t>Montáž přírub. armatur, 2 příruby, PN 0,6, DN 100</t>
  </si>
  <si>
    <t>734100812R00</t>
  </si>
  <si>
    <t>Demontáž armatur se dvěma přírubami do DN 100</t>
  </si>
  <si>
    <t>734163119R00</t>
  </si>
  <si>
    <t>Filtr přírubový, DN100 s nav.přírub</t>
  </si>
  <si>
    <t>734164117R00</t>
  </si>
  <si>
    <t>Filtr přírubový, DN 65, s navařením přírub</t>
  </si>
  <si>
    <t>734193117R00</t>
  </si>
  <si>
    <t>Klapka zpět.přírub. DN 65 s nav.pří</t>
  </si>
  <si>
    <t>734200822R00</t>
  </si>
  <si>
    <t>Demontáž armatur se 2závity do G 1</t>
  </si>
  <si>
    <t>734200823R00</t>
  </si>
  <si>
    <t>Demontáž armatur se 2závity do G 6/4</t>
  </si>
  <si>
    <t>734200824R00</t>
  </si>
  <si>
    <t>Demontáž armatur se 2závity do G 2</t>
  </si>
  <si>
    <t>734223816R00</t>
  </si>
  <si>
    <t>Ventil vyvažovací vnitř.z.DN 50</t>
  </si>
  <si>
    <t>734223821R00</t>
  </si>
  <si>
    <t>Ventil vyvažov.vnitř.z.měř.vent. DN 15</t>
  </si>
  <si>
    <t>734223823R00</t>
  </si>
  <si>
    <t>Ventil vyvažov.vnitř.z.měř.vent. DN 25</t>
  </si>
  <si>
    <t>734223824R00</t>
  </si>
  <si>
    <t>Ventil vyvažov.vnitř.z.měř.vent. DN 32</t>
  </si>
  <si>
    <t>734233111R00</t>
  </si>
  <si>
    <t>Kohout kulový, vnitř.-vnitř.z. DN 15</t>
  </si>
  <si>
    <t>734233114R00</t>
  </si>
  <si>
    <t>Kohout kulový, vnitř.-vnitř.z. DN 32</t>
  </si>
  <si>
    <t>734233115R00</t>
  </si>
  <si>
    <t>Kohout kulový, vnitř.-vnitř.z. DN 40</t>
  </si>
  <si>
    <t>734244421R00</t>
  </si>
  <si>
    <t>Klapka zpětná pružinová,2xvnitřní závit DN 15</t>
  </si>
  <si>
    <t>734244424R00</t>
  </si>
  <si>
    <t>Klapka zpětná pružinová,2xvnitřní závit DN 32</t>
  </si>
  <si>
    <t>734244425R00</t>
  </si>
  <si>
    <t>Klapka zpětná pružinová,2xvnitřní závit DN 40</t>
  </si>
  <si>
    <t>734265142R00</t>
  </si>
  <si>
    <t>Šroubení regulační, přímé, DN 15</t>
  </si>
  <si>
    <t>734291113R00</t>
  </si>
  <si>
    <t>Kohouty plnící a vypouštěcí G 1/2</t>
  </si>
  <si>
    <t>734295331R00</t>
  </si>
  <si>
    <t>Kohout kul.vypouštěcí,komplet, DN 20</t>
  </si>
  <si>
    <t>734293221R00</t>
  </si>
  <si>
    <t>Filtr, vnitřní-vnitřní z. DN 15</t>
  </si>
  <si>
    <t>734293224R00</t>
  </si>
  <si>
    <t>Filtr, vnitřní-vnitřní z. DN 32</t>
  </si>
  <si>
    <t>734293225R00</t>
  </si>
  <si>
    <t>Filtr, vnitřní-vnitřní z. DN 40</t>
  </si>
  <si>
    <t>734290812R00</t>
  </si>
  <si>
    <t>Demontáž armatur směšovacích.3cest. Mix A, DN 25</t>
  </si>
  <si>
    <t>734290814R00</t>
  </si>
  <si>
    <t>Demontáž armatur směšovacích.3cest. Mix A, DN 40</t>
  </si>
  <si>
    <t>734410811R00</t>
  </si>
  <si>
    <t>Demontáž teploměrů přímých a rohových</t>
  </si>
  <si>
    <t>734494121R00</t>
  </si>
  <si>
    <t>Návarky M 20x1,5  délka do 220 mm</t>
  </si>
  <si>
    <t>734100811R00</t>
  </si>
  <si>
    <t>Demontáž armatur se dvěma přírubami do DN 50</t>
  </si>
  <si>
    <t>734223836RXY</t>
  </si>
  <si>
    <t>Ventil vyvažov.vnitř.z.měř.vent. DN 65</t>
  </si>
  <si>
    <t>28378027R</t>
  </si>
  <si>
    <t>RV DN 65 vrstvená tepelná izolace</t>
  </si>
  <si>
    <t>28378067R</t>
  </si>
  <si>
    <t>F DN 65 vrstvená tepelná izolace</t>
  </si>
  <si>
    <t>28378069R</t>
  </si>
  <si>
    <t>F DN 100 vrstvená tepelná izolace</t>
  </si>
  <si>
    <t>28378187R</t>
  </si>
  <si>
    <t>KL DN 65 vrstvená tepelná izolace</t>
  </si>
  <si>
    <t>28378189R</t>
  </si>
  <si>
    <t>KL DN 100 vrstvená tepelná izolace</t>
  </si>
  <si>
    <t>42285514R</t>
  </si>
  <si>
    <t>Klapka mezipřírubová uzav. DN 65,disk litina</t>
  </si>
  <si>
    <t>42285516R</t>
  </si>
  <si>
    <t>Klapka mezipřírubová uzav. DN 100,disk litina</t>
  </si>
  <si>
    <t>998734101R00</t>
  </si>
  <si>
    <t>Přesun hmot pro armatury, výšky do 6 m</t>
  </si>
  <si>
    <t>767995104R00</t>
  </si>
  <si>
    <t>Výroba a montáž kov. atypických konstr. do 50 kg</t>
  </si>
  <si>
    <t>kg</t>
  </si>
  <si>
    <t>55399993.AR</t>
  </si>
  <si>
    <t>Ocelové prvky nad 10 kg</t>
  </si>
  <si>
    <t>998767101R00</t>
  </si>
  <si>
    <t>Přesun hmot pro zámečnické konstr., výšky do 6 m</t>
  </si>
  <si>
    <t>783424740R00</t>
  </si>
  <si>
    <t>Nátěr syntetický potrubí do DN 50 mm základní</t>
  </si>
  <si>
    <t>783425750R00</t>
  </si>
  <si>
    <t>Nátěr syntetický potrubí do DN 100 mm základní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</si>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</sst>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B3" sqref="B3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15" zoomScaleNormal="100" zoomScaleSheetLayoutView="75" workbookViewId="0">
      <selection activeCell="E25" sqref="E2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3"/>
      <c r="B2" s="80" t="s">
        <v>24</v>
      </c>
      <c r="C2" s="81"/>
      <c r="D2" s="82" t="s">
        <v>49</v>
      </c>
      <c r="E2" s="222" t="s">
        <v>50</v>
      </c>
      <c r="F2" s="223"/>
      <c r="G2" s="223"/>
      <c r="H2" s="223"/>
      <c r="I2" s="223"/>
      <c r="J2" s="224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25" t="s">
        <v>46</v>
      </c>
      <c r="F3" s="226"/>
      <c r="G3" s="226"/>
      <c r="H3" s="226"/>
      <c r="I3" s="226"/>
      <c r="J3" s="227"/>
    </row>
    <row r="4" spans="1:15" ht="23.25" customHeight="1" x14ac:dyDescent="0.2">
      <c r="A4" s="79">
        <v>2446</v>
      </c>
      <c r="B4" s="85" t="s">
        <v>48</v>
      </c>
      <c r="C4" s="86"/>
      <c r="D4" s="87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29"/>
      <c r="E11" s="229"/>
      <c r="F11" s="229"/>
      <c r="G11" s="229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1"/>
      <c r="E12" s="211"/>
      <c r="F12" s="211"/>
      <c r="G12" s="211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2"/>
      <c r="E13" s="212"/>
      <c r="F13" s="212"/>
      <c r="G13" s="212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28"/>
      <c r="F15" s="228"/>
      <c r="G15" s="230"/>
      <c r="H15" s="230"/>
      <c r="I15" s="230" t="s">
        <v>31</v>
      </c>
      <c r="J15" s="231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4"/>
      <c r="F16" s="205"/>
      <c r="G16" s="204"/>
      <c r="H16" s="205"/>
      <c r="I16" s="204">
        <f>SUMIF(F49:F57,A16,I49:I57)+SUMIF(F49:F57,"PSU",I49:I57)</f>
        <v>0</v>
      </c>
      <c r="J16" s="206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4"/>
      <c r="F17" s="205"/>
      <c r="G17" s="204"/>
      <c r="H17" s="205"/>
      <c r="I17" s="204">
        <f>SUMIF(F49:F57,A17,I49:I57)</f>
        <v>0</v>
      </c>
      <c r="J17" s="206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4"/>
      <c r="F18" s="205"/>
      <c r="G18" s="204"/>
      <c r="H18" s="205"/>
      <c r="I18" s="204">
        <f>SUMIF(F49:F57,A18,I49:I57)</f>
        <v>0</v>
      </c>
      <c r="J18" s="206"/>
    </row>
    <row r="19" spans="1:10" ht="23.25" customHeight="1" x14ac:dyDescent="0.2">
      <c r="A19" s="141" t="s">
        <v>74</v>
      </c>
      <c r="B19" s="57" t="s">
        <v>29</v>
      </c>
      <c r="C19" s="58"/>
      <c r="D19" s="59"/>
      <c r="E19" s="204"/>
      <c r="F19" s="205"/>
      <c r="G19" s="204"/>
      <c r="H19" s="205"/>
      <c r="I19" s="204">
        <f>SUMIF(F49:F57,A19,I49:I57)</f>
        <v>0</v>
      </c>
      <c r="J19" s="206"/>
    </row>
    <row r="20" spans="1:10" ht="23.25" customHeight="1" x14ac:dyDescent="0.2">
      <c r="A20" s="141" t="s">
        <v>75</v>
      </c>
      <c r="B20" s="57" t="s">
        <v>30</v>
      </c>
      <c r="C20" s="58"/>
      <c r="D20" s="59"/>
      <c r="E20" s="204"/>
      <c r="F20" s="205"/>
      <c r="G20" s="204"/>
      <c r="H20" s="205"/>
      <c r="I20" s="204">
        <f>SUMIF(F49:F57,A20,I49:I57)</f>
        <v>0</v>
      </c>
      <c r="J20" s="206"/>
    </row>
    <row r="21" spans="1:10" ht="23.25" customHeight="1" x14ac:dyDescent="0.2">
      <c r="A21" s="3"/>
      <c r="B21" s="74" t="s">
        <v>31</v>
      </c>
      <c r="C21" s="75"/>
      <c r="D21" s="76"/>
      <c r="E21" s="207"/>
      <c r="F21" s="232"/>
      <c r="G21" s="207"/>
      <c r="H21" s="232"/>
      <c r="I21" s="207">
        <f>SUM(I16:J20)</f>
        <v>0</v>
      </c>
      <c r="J21" s="208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2">
        <f>ZakladDPHSniVypocet</f>
        <v>0</v>
      </c>
      <c r="H23" s="203"/>
      <c r="I23" s="203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0">
        <f>IF(A24&gt;50, ROUNDUP(A23, 0), ROUNDDOWN(A23, 0))</f>
        <v>0</v>
      </c>
      <c r="H24" s="201"/>
      <c r="I24" s="201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2">
        <f>ZakladDPHZaklVypocet</f>
        <v>0</v>
      </c>
      <c r="H25" s="203"/>
      <c r="I25" s="203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19">
        <f>IF(A26&gt;50, ROUNDUP(A25, 0), ROUNDDOWN(A25, 0))</f>
        <v>0</v>
      </c>
      <c r="H26" s="220"/>
      <c r="I26" s="220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1">
        <f>CenaCelkem-(ZakladDPHSni+DPHSni+ZakladDPHZakl+DPHZakl)</f>
        <v>0</v>
      </c>
      <c r="H27" s="221"/>
      <c r="I27" s="221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0">
        <f>ZakladDPHSniVypocet+ZakladDPHZaklVypocet</f>
        <v>0</v>
      </c>
      <c r="H28" s="210"/>
      <c r="I28" s="210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09">
        <f>IF(A29&gt;50, ROUNDUP(A27, 0), ROUNDDOWN(A27, 0))</f>
        <v>0</v>
      </c>
      <c r="H29" s="209"/>
      <c r="I29" s="209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99" t="s">
        <v>2</v>
      </c>
      <c r="E35" s="199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192"/>
      <c r="D39" s="193"/>
      <c r="E39" s="193"/>
      <c r="F39" s="105">
        <f>'PS2 PJ2.1 Pol'!AE325</f>
        <v>0</v>
      </c>
      <c r="G39" s="106">
        <f>'PS2 PJ2.1 Pol'!AF325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4" t="s">
        <v>46</v>
      </c>
      <c r="D40" s="195"/>
      <c r="E40" s="195"/>
      <c r="F40" s="110">
        <f>'PS2 PJ2.1 Pol'!AE325</f>
        <v>0</v>
      </c>
      <c r="G40" s="111">
        <f>'PS2 PJ2.1 Pol'!AF325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2" t="s">
        <v>44</v>
      </c>
      <c r="D41" s="193"/>
      <c r="E41" s="193"/>
      <c r="F41" s="114">
        <f>'PS2 PJ2.1 Pol'!AE325</f>
        <v>0</v>
      </c>
      <c r="G41" s="107">
        <f>'PS2 PJ2.1 Pol'!AF325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196" t="s">
        <v>52</v>
      </c>
      <c r="C42" s="197"/>
      <c r="D42" s="197"/>
      <c r="E42" s="198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190" t="s">
        <v>57</v>
      </c>
      <c r="D49" s="191"/>
      <c r="E49" s="191"/>
      <c r="F49" s="137" t="s">
        <v>26</v>
      </c>
      <c r="G49" s="138"/>
      <c r="H49" s="138"/>
      <c r="I49" s="138">
        <f>'PS2 PJ2.1 Pol'!G8</f>
        <v>0</v>
      </c>
      <c r="J49" s="135" t="str">
        <f>IF(I58=0,"",I49/I58*100)</f>
        <v/>
      </c>
    </row>
    <row r="50" spans="1:10" ht="25.5" customHeight="1" x14ac:dyDescent="0.2">
      <c r="A50" s="127"/>
      <c r="B50" s="132" t="s">
        <v>58</v>
      </c>
      <c r="C50" s="190" t="s">
        <v>59</v>
      </c>
      <c r="D50" s="191"/>
      <c r="E50" s="191"/>
      <c r="F50" s="137" t="s">
        <v>26</v>
      </c>
      <c r="G50" s="138"/>
      <c r="H50" s="138"/>
      <c r="I50" s="138">
        <f>'PS2 PJ2.1 Pol'!G11</f>
        <v>0</v>
      </c>
      <c r="J50" s="135" t="str">
        <f>IF(I58=0,"",I50/I58*100)</f>
        <v/>
      </c>
    </row>
    <row r="51" spans="1:10" ht="25.5" customHeight="1" x14ac:dyDescent="0.2">
      <c r="A51" s="127"/>
      <c r="B51" s="132" t="s">
        <v>60</v>
      </c>
      <c r="C51" s="190" t="s">
        <v>61</v>
      </c>
      <c r="D51" s="191"/>
      <c r="E51" s="191"/>
      <c r="F51" s="137" t="s">
        <v>27</v>
      </c>
      <c r="G51" s="138"/>
      <c r="H51" s="138"/>
      <c r="I51" s="138">
        <f>'PS2 PJ2.1 Pol'!G16</f>
        <v>0</v>
      </c>
      <c r="J51" s="135" t="str">
        <f>IF(I58=0,"",I51/I58*100)</f>
        <v/>
      </c>
    </row>
    <row r="52" spans="1:10" ht="25.5" customHeight="1" x14ac:dyDescent="0.2">
      <c r="A52" s="127"/>
      <c r="B52" s="132" t="s">
        <v>62</v>
      </c>
      <c r="C52" s="190" t="s">
        <v>63</v>
      </c>
      <c r="D52" s="191"/>
      <c r="E52" s="191"/>
      <c r="F52" s="137" t="s">
        <v>27</v>
      </c>
      <c r="G52" s="138"/>
      <c r="H52" s="138"/>
      <c r="I52" s="138">
        <f>'PS2 PJ2.1 Pol'!G35</f>
        <v>0</v>
      </c>
      <c r="J52" s="135" t="str">
        <f>IF(I58=0,"",I52/I58*100)</f>
        <v/>
      </c>
    </row>
    <row r="53" spans="1:10" ht="25.5" customHeight="1" x14ac:dyDescent="0.2">
      <c r="A53" s="127"/>
      <c r="B53" s="132" t="s">
        <v>64</v>
      </c>
      <c r="C53" s="190" t="s">
        <v>65</v>
      </c>
      <c r="D53" s="191"/>
      <c r="E53" s="191"/>
      <c r="F53" s="137" t="s">
        <v>27</v>
      </c>
      <c r="G53" s="138"/>
      <c r="H53" s="138"/>
      <c r="I53" s="138">
        <f>'PS2 PJ2.1 Pol'!G150</f>
        <v>0</v>
      </c>
      <c r="J53" s="135" t="str">
        <f>IF(I58=0,"",I53/I58*100)</f>
        <v/>
      </c>
    </row>
    <row r="54" spans="1:10" ht="25.5" customHeight="1" x14ac:dyDescent="0.2">
      <c r="A54" s="127"/>
      <c r="B54" s="132" t="s">
        <v>66</v>
      </c>
      <c r="C54" s="190" t="s">
        <v>67</v>
      </c>
      <c r="D54" s="191"/>
      <c r="E54" s="191"/>
      <c r="F54" s="137" t="s">
        <v>27</v>
      </c>
      <c r="G54" s="138"/>
      <c r="H54" s="138"/>
      <c r="I54" s="138">
        <f>'PS2 PJ2.1 Pol'!G227</f>
        <v>0</v>
      </c>
      <c r="J54" s="135" t="str">
        <f>IF(I58=0,"",I54/I58*100)</f>
        <v/>
      </c>
    </row>
    <row r="55" spans="1:10" ht="25.5" customHeight="1" x14ac:dyDescent="0.2">
      <c r="A55" s="127"/>
      <c r="B55" s="132" t="s">
        <v>68</v>
      </c>
      <c r="C55" s="190" t="s">
        <v>69</v>
      </c>
      <c r="D55" s="191"/>
      <c r="E55" s="191"/>
      <c r="F55" s="137" t="s">
        <v>27</v>
      </c>
      <c r="G55" s="138"/>
      <c r="H55" s="138"/>
      <c r="I55" s="138">
        <f>'PS2 PJ2.1 Pol'!G274</f>
        <v>0</v>
      </c>
      <c r="J55" s="135" t="str">
        <f>IF(I58=0,"",I55/I58*100)</f>
        <v/>
      </c>
    </row>
    <row r="56" spans="1:10" ht="25.5" customHeight="1" x14ac:dyDescent="0.2">
      <c r="A56" s="127"/>
      <c r="B56" s="132" t="s">
        <v>70</v>
      </c>
      <c r="C56" s="190" t="s">
        <v>71</v>
      </c>
      <c r="D56" s="191"/>
      <c r="E56" s="191"/>
      <c r="F56" s="137" t="s">
        <v>27</v>
      </c>
      <c r="G56" s="138"/>
      <c r="H56" s="138"/>
      <c r="I56" s="138">
        <f>'PS2 PJ2.1 Pol'!G317</f>
        <v>0</v>
      </c>
      <c r="J56" s="135" t="str">
        <f>IF(I58=0,"",I56/I58*100)</f>
        <v/>
      </c>
    </row>
    <row r="57" spans="1:10" ht="25.5" customHeight="1" x14ac:dyDescent="0.2">
      <c r="A57" s="127"/>
      <c r="B57" s="132" t="s">
        <v>72</v>
      </c>
      <c r="C57" s="190" t="s">
        <v>73</v>
      </c>
      <c r="D57" s="191"/>
      <c r="E57" s="191"/>
      <c r="F57" s="137" t="s">
        <v>27</v>
      </c>
      <c r="G57" s="138"/>
      <c r="H57" s="138"/>
      <c r="I57" s="138">
        <f>'PS2 PJ2.1 Pol'!G321</f>
        <v>0</v>
      </c>
      <c r="J57" s="135" t="str">
        <f>IF(I58=0,"",I57/I58*100)</f>
        <v/>
      </c>
    </row>
    <row r="58" spans="1:10" ht="25.5" customHeight="1" x14ac:dyDescent="0.2">
      <c r="A58" s="128"/>
      <c r="B58" s="133" t="s">
        <v>1</v>
      </c>
      <c r="C58" s="133"/>
      <c r="D58" s="134"/>
      <c r="E58" s="134"/>
      <c r="F58" s="139"/>
      <c r="G58" s="140"/>
      <c r="H58" s="140"/>
      <c r="I58" s="140">
        <f>SUM(I49:I57)</f>
        <v>0</v>
      </c>
      <c r="J58" s="136">
        <f>SUM(J49:J57)</f>
        <v>0</v>
      </c>
    </row>
    <row r="59" spans="1:10" x14ac:dyDescent="0.2">
      <c r="F59" s="92"/>
      <c r="G59" s="91"/>
      <c r="H59" s="92"/>
      <c r="I59" s="91"/>
      <c r="J59" s="93"/>
    </row>
    <row r="60" spans="1:10" x14ac:dyDescent="0.2">
      <c r="F60" s="92"/>
      <c r="G60" s="91"/>
      <c r="H60" s="92"/>
      <c r="I60" s="91"/>
      <c r="J60" s="93"/>
    </row>
    <row r="61" spans="1:10" x14ac:dyDescent="0.2">
      <c r="F61" s="92"/>
      <c r="G61" s="91"/>
      <c r="H61" s="92"/>
      <c r="I61" s="91"/>
      <c r="J61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3" t="s">
        <v>7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78" t="s">
        <v>8</v>
      </c>
      <c r="B2" s="77"/>
      <c r="C2" s="235"/>
      <c r="D2" s="235"/>
      <c r="E2" s="235"/>
      <c r="F2" s="235"/>
      <c r="G2" s="236"/>
    </row>
    <row r="3" spans="1:7" ht="24.95" customHeight="1" x14ac:dyDescent="0.2">
      <c r="A3" s="78" t="s">
        <v>9</v>
      </c>
      <c r="B3" s="77"/>
      <c r="C3" s="235"/>
      <c r="D3" s="235"/>
      <c r="E3" s="235"/>
      <c r="F3" s="235"/>
      <c r="G3" s="236"/>
    </row>
    <row r="4" spans="1:7" ht="24.95" customHeight="1" x14ac:dyDescent="0.2">
      <c r="A4" s="78" t="s">
        <v>10</v>
      </c>
      <c r="B4" s="77"/>
      <c r="C4" s="235"/>
      <c r="D4" s="235"/>
      <c r="E4" s="235"/>
      <c r="F4" s="235"/>
      <c r="G4" s="236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65520-DD23-400E-82AD-D11F3690BEF1}">
  <sheetPr>
    <outlinePr summaryBelow="0"/>
  </sheetPr>
  <dimension ref="A1:BH5000"/>
  <sheetViews>
    <sheetView tabSelected="1" workbookViewId="0">
      <pane ySplit="7" topLeftCell="A8" activePane="bottomLeft" state="frozen"/>
      <selection activeCell="B3" sqref="B3"/>
      <selection pane="bottomLeft" activeCell="AB11" sqref="AB11"/>
    </sheetView>
  </sheetViews>
  <sheetFormatPr defaultRowHeight="12.75" outlineLevelRow="1" x14ac:dyDescent="0.2"/>
  <cols>
    <col min="1" max="1" width="3.42578125" customWidth="1"/>
    <col min="2" max="2" width="14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1" t="s">
        <v>7</v>
      </c>
      <c r="B1" s="241"/>
      <c r="C1" s="241"/>
      <c r="D1" s="241"/>
      <c r="E1" s="241"/>
      <c r="F1" s="241"/>
      <c r="G1" s="241"/>
      <c r="AG1" t="s">
        <v>76</v>
      </c>
    </row>
    <row r="2" spans="1:60" ht="24.95" customHeight="1" x14ac:dyDescent="0.2">
      <c r="A2" s="143" t="s">
        <v>8</v>
      </c>
      <c r="B2" s="77" t="s">
        <v>49</v>
      </c>
      <c r="C2" s="242" t="s">
        <v>50</v>
      </c>
      <c r="D2" s="243"/>
      <c r="E2" s="243"/>
      <c r="F2" s="243"/>
      <c r="G2" s="244"/>
      <c r="AG2" t="s">
        <v>77</v>
      </c>
    </row>
    <row r="3" spans="1:60" ht="24.95" customHeight="1" x14ac:dyDescent="0.2">
      <c r="A3" s="143" t="s">
        <v>9</v>
      </c>
      <c r="B3" s="77" t="s">
        <v>45</v>
      </c>
      <c r="C3" s="242" t="s">
        <v>46</v>
      </c>
      <c r="D3" s="243"/>
      <c r="E3" s="243"/>
      <c r="F3" s="243"/>
      <c r="G3" s="244"/>
      <c r="AC3" s="90" t="s">
        <v>78</v>
      </c>
      <c r="AG3" t="s">
        <v>79</v>
      </c>
    </row>
    <row r="4" spans="1:60" ht="24.95" customHeight="1" x14ac:dyDescent="0.2">
      <c r="A4" s="144" t="s">
        <v>10</v>
      </c>
      <c r="B4" s="145" t="s">
        <v>43</v>
      </c>
      <c r="C4" s="245" t="s">
        <v>44</v>
      </c>
      <c r="D4" s="246"/>
      <c r="E4" s="246"/>
      <c r="F4" s="246"/>
      <c r="G4" s="247"/>
      <c r="AG4" t="s">
        <v>80</v>
      </c>
    </row>
    <row r="5" spans="1:60" x14ac:dyDescent="0.2">
      <c r="D5" s="142"/>
    </row>
    <row r="6" spans="1:60" ht="38.25" x14ac:dyDescent="0.2">
      <c r="A6" s="147" t="s">
        <v>81</v>
      </c>
      <c r="B6" s="149" t="s">
        <v>82</v>
      </c>
      <c r="C6" s="149" t="s">
        <v>83</v>
      </c>
      <c r="D6" s="148" t="s">
        <v>84</v>
      </c>
      <c r="E6" s="147" t="s">
        <v>85</v>
      </c>
      <c r="F6" s="146" t="s">
        <v>86</v>
      </c>
      <c r="G6" s="147" t="s">
        <v>31</v>
      </c>
      <c r="H6" s="150" t="s">
        <v>32</v>
      </c>
      <c r="I6" s="150" t="s">
        <v>87</v>
      </c>
      <c r="J6" s="150" t="s">
        <v>33</v>
      </c>
      <c r="K6" s="150" t="s">
        <v>88</v>
      </c>
      <c r="L6" s="150" t="s">
        <v>89</v>
      </c>
      <c r="M6" s="150" t="s">
        <v>90</v>
      </c>
      <c r="N6" s="150" t="s">
        <v>91</v>
      </c>
      <c r="O6" s="150" t="s">
        <v>92</v>
      </c>
      <c r="P6" s="150" t="s">
        <v>93</v>
      </c>
      <c r="Q6" s="150" t="s">
        <v>94</v>
      </c>
      <c r="R6" s="150" t="s">
        <v>95</v>
      </c>
      <c r="S6" s="150" t="s">
        <v>96</v>
      </c>
      <c r="T6" s="150" t="s">
        <v>97</v>
      </c>
      <c r="U6" s="150" t="s">
        <v>98</v>
      </c>
      <c r="V6" s="150" t="s">
        <v>99</v>
      </c>
      <c r="W6" s="150" t="s">
        <v>100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3" t="s">
        <v>101</v>
      </c>
      <c r="B8" s="164" t="s">
        <v>56</v>
      </c>
      <c r="C8" s="183" t="s">
        <v>57</v>
      </c>
      <c r="D8" s="165"/>
      <c r="E8" s="166"/>
      <c r="F8" s="167"/>
      <c r="G8" s="168">
        <f>SUMIF(AG9:AG10,"&lt;&gt;NOR",G9:G10)</f>
        <v>0</v>
      </c>
      <c r="H8" s="162"/>
      <c r="I8" s="162">
        <f>SUM(I9:I10)</f>
        <v>0</v>
      </c>
      <c r="J8" s="162"/>
      <c r="K8" s="162">
        <f>SUM(K9:K10)</f>
        <v>0</v>
      </c>
      <c r="L8" s="162"/>
      <c r="M8" s="162">
        <f>SUM(M9:M10)</f>
        <v>0</v>
      </c>
      <c r="N8" s="162"/>
      <c r="O8" s="162">
        <f>SUM(O9:O10)</f>
        <v>0</v>
      </c>
      <c r="P8" s="162"/>
      <c r="Q8" s="162">
        <f>SUM(Q9:Q10)</f>
        <v>0</v>
      </c>
      <c r="R8" s="162"/>
      <c r="S8" s="162"/>
      <c r="T8" s="162"/>
      <c r="U8" s="162"/>
      <c r="V8" s="162">
        <f>SUM(V9:V10)</f>
        <v>4.18</v>
      </c>
      <c r="W8" s="162"/>
      <c r="AG8" t="s">
        <v>102</v>
      </c>
    </row>
    <row r="9" spans="1:60" outlineLevel="1" x14ac:dyDescent="0.2">
      <c r="A9" s="175">
        <v>1</v>
      </c>
      <c r="B9" s="176" t="s">
        <v>103</v>
      </c>
      <c r="C9" s="184" t="s">
        <v>104</v>
      </c>
      <c r="D9" s="177" t="s">
        <v>105</v>
      </c>
      <c r="E9" s="178">
        <v>8.5338700000000003</v>
      </c>
      <c r="F9" s="179"/>
      <c r="G9" s="180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0"/>
      <c r="S9" s="160" t="s">
        <v>106</v>
      </c>
      <c r="T9" s="160" t="s">
        <v>106</v>
      </c>
      <c r="U9" s="160">
        <v>0.49</v>
      </c>
      <c r="V9" s="160">
        <f>ROUND(E9*U9,2)</f>
        <v>4.18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107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75">
        <v>2</v>
      </c>
      <c r="B10" s="176" t="s">
        <v>108</v>
      </c>
      <c r="C10" s="184" t="s">
        <v>109</v>
      </c>
      <c r="D10" s="177" t="s">
        <v>105</v>
      </c>
      <c r="E10" s="178">
        <v>8.5338700000000003</v>
      </c>
      <c r="F10" s="179"/>
      <c r="G10" s="180">
        <f>ROUND(E10*F10,2)</f>
        <v>0</v>
      </c>
      <c r="H10" s="161"/>
      <c r="I10" s="160">
        <f>ROUND(E10*H10,2)</f>
        <v>0</v>
      </c>
      <c r="J10" s="161"/>
      <c r="K10" s="160">
        <f>ROUND(E10*J10,2)</f>
        <v>0</v>
      </c>
      <c r="L10" s="160">
        <v>21</v>
      </c>
      <c r="M10" s="160">
        <f>G10*(1+L10/100)</f>
        <v>0</v>
      </c>
      <c r="N10" s="160">
        <v>0</v>
      </c>
      <c r="O10" s="160">
        <f>ROUND(E10*N10,2)</f>
        <v>0</v>
      </c>
      <c r="P10" s="160">
        <v>0</v>
      </c>
      <c r="Q10" s="160">
        <f>ROUND(E10*P10,2)</f>
        <v>0</v>
      </c>
      <c r="R10" s="160"/>
      <c r="S10" s="160" t="s">
        <v>106</v>
      </c>
      <c r="T10" s="160" t="s">
        <v>106</v>
      </c>
      <c r="U10" s="160">
        <v>0</v>
      </c>
      <c r="V10" s="160">
        <f>ROUND(E10*U10,2)</f>
        <v>0</v>
      </c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107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63" t="s">
        <v>101</v>
      </c>
      <c r="B11" s="164" t="s">
        <v>58</v>
      </c>
      <c r="C11" s="183" t="s">
        <v>59</v>
      </c>
      <c r="D11" s="165"/>
      <c r="E11" s="166"/>
      <c r="F11" s="167"/>
      <c r="G11" s="168">
        <f>SUMIF(AG12:AG15,"&lt;&gt;NOR",G12:G15)</f>
        <v>0</v>
      </c>
      <c r="H11" s="162"/>
      <c r="I11" s="162">
        <f>SUM(I12:I15)</f>
        <v>0</v>
      </c>
      <c r="J11" s="162"/>
      <c r="K11" s="162">
        <f>SUM(K12:K15)</f>
        <v>0</v>
      </c>
      <c r="L11" s="162"/>
      <c r="M11" s="162">
        <f>SUM(M12:M15)</f>
        <v>0</v>
      </c>
      <c r="N11" s="162"/>
      <c r="O11" s="162">
        <f>SUM(O12:O15)</f>
        <v>0</v>
      </c>
      <c r="P11" s="162"/>
      <c r="Q11" s="162">
        <f>SUM(Q12:Q15)</f>
        <v>0</v>
      </c>
      <c r="R11" s="162"/>
      <c r="S11" s="162"/>
      <c r="T11" s="162"/>
      <c r="U11" s="162"/>
      <c r="V11" s="162">
        <f>SUM(V12:V15)</f>
        <v>0</v>
      </c>
      <c r="W11" s="162"/>
      <c r="AG11" t="s">
        <v>102</v>
      </c>
    </row>
    <row r="12" spans="1:60" outlineLevel="1" x14ac:dyDescent="0.2">
      <c r="A12" s="175">
        <v>3</v>
      </c>
      <c r="B12" s="176" t="s">
        <v>110</v>
      </c>
      <c r="C12" s="184" t="s">
        <v>111</v>
      </c>
      <c r="D12" s="177" t="s">
        <v>112</v>
      </c>
      <c r="E12" s="178">
        <v>10</v>
      </c>
      <c r="F12" s="179"/>
      <c r="G12" s="180">
        <f>ROUND(E12*F12,2)</f>
        <v>0</v>
      </c>
      <c r="H12" s="161"/>
      <c r="I12" s="160">
        <f>ROUND(E12*H12,2)</f>
        <v>0</v>
      </c>
      <c r="J12" s="161"/>
      <c r="K12" s="160">
        <f>ROUND(E12*J12,2)</f>
        <v>0</v>
      </c>
      <c r="L12" s="160">
        <v>21</v>
      </c>
      <c r="M12" s="160">
        <f>G12*(1+L12/100)</f>
        <v>0</v>
      </c>
      <c r="N12" s="160">
        <v>0</v>
      </c>
      <c r="O12" s="160">
        <f>ROUND(E12*N12,2)</f>
        <v>0</v>
      </c>
      <c r="P12" s="160">
        <v>0</v>
      </c>
      <c r="Q12" s="160">
        <f>ROUND(E12*P12,2)</f>
        <v>0</v>
      </c>
      <c r="R12" s="160"/>
      <c r="S12" s="160" t="s">
        <v>113</v>
      </c>
      <c r="T12" s="160" t="s">
        <v>114</v>
      </c>
      <c r="U12" s="160">
        <v>0</v>
      </c>
      <c r="V12" s="160">
        <f>ROUND(E12*U12,2)</f>
        <v>0</v>
      </c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115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5">
        <v>4</v>
      </c>
      <c r="B13" s="176" t="s">
        <v>116</v>
      </c>
      <c r="C13" s="184" t="s">
        <v>117</v>
      </c>
      <c r="D13" s="177" t="s">
        <v>112</v>
      </c>
      <c r="E13" s="178">
        <v>28</v>
      </c>
      <c r="F13" s="179"/>
      <c r="G13" s="180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21</v>
      </c>
      <c r="M13" s="160">
        <f>G13*(1+L13/100)</f>
        <v>0</v>
      </c>
      <c r="N13" s="160">
        <v>0</v>
      </c>
      <c r="O13" s="160">
        <f>ROUND(E13*N13,2)</f>
        <v>0</v>
      </c>
      <c r="P13" s="160">
        <v>0</v>
      </c>
      <c r="Q13" s="160">
        <f>ROUND(E13*P13,2)</f>
        <v>0</v>
      </c>
      <c r="R13" s="160"/>
      <c r="S13" s="160" t="s">
        <v>113</v>
      </c>
      <c r="T13" s="160" t="s">
        <v>114</v>
      </c>
      <c r="U13" s="160">
        <v>0</v>
      </c>
      <c r="V13" s="160">
        <f>ROUND(E13*U13,2)</f>
        <v>0</v>
      </c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115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5">
        <v>5</v>
      </c>
      <c r="B14" s="176" t="s">
        <v>118</v>
      </c>
      <c r="C14" s="184" t="s">
        <v>119</v>
      </c>
      <c r="D14" s="177" t="s">
        <v>112</v>
      </c>
      <c r="E14" s="178">
        <v>24</v>
      </c>
      <c r="F14" s="179"/>
      <c r="G14" s="180">
        <f>ROUND(E14*F14,2)</f>
        <v>0</v>
      </c>
      <c r="H14" s="161"/>
      <c r="I14" s="160">
        <f>ROUND(E14*H14,2)</f>
        <v>0</v>
      </c>
      <c r="J14" s="161"/>
      <c r="K14" s="160">
        <f>ROUND(E14*J14,2)</f>
        <v>0</v>
      </c>
      <c r="L14" s="160">
        <v>21</v>
      </c>
      <c r="M14" s="160">
        <f>G14*(1+L14/100)</f>
        <v>0</v>
      </c>
      <c r="N14" s="160">
        <v>0</v>
      </c>
      <c r="O14" s="160">
        <f>ROUND(E14*N14,2)</f>
        <v>0</v>
      </c>
      <c r="P14" s="160">
        <v>0</v>
      </c>
      <c r="Q14" s="160">
        <f>ROUND(E14*P14,2)</f>
        <v>0</v>
      </c>
      <c r="R14" s="160"/>
      <c r="S14" s="160" t="s">
        <v>113</v>
      </c>
      <c r="T14" s="160" t="s">
        <v>114</v>
      </c>
      <c r="U14" s="160">
        <v>0</v>
      </c>
      <c r="V14" s="160">
        <f>ROUND(E14*U14,2)</f>
        <v>0</v>
      </c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115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5">
        <v>6</v>
      </c>
      <c r="B15" s="176" t="s">
        <v>120</v>
      </c>
      <c r="C15" s="184" t="s">
        <v>121</v>
      </c>
      <c r="D15" s="177" t="s">
        <v>112</v>
      </c>
      <c r="E15" s="178">
        <v>24</v>
      </c>
      <c r="F15" s="179"/>
      <c r="G15" s="180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21</v>
      </c>
      <c r="M15" s="160">
        <f>G15*(1+L15/100)</f>
        <v>0</v>
      </c>
      <c r="N15" s="160">
        <v>0</v>
      </c>
      <c r="O15" s="160">
        <f>ROUND(E15*N15,2)</f>
        <v>0</v>
      </c>
      <c r="P15" s="160">
        <v>0</v>
      </c>
      <c r="Q15" s="160">
        <f>ROUND(E15*P15,2)</f>
        <v>0</v>
      </c>
      <c r="R15" s="160"/>
      <c r="S15" s="160" t="s">
        <v>113</v>
      </c>
      <c r="T15" s="160" t="s">
        <v>114</v>
      </c>
      <c r="U15" s="160">
        <v>0</v>
      </c>
      <c r="V15" s="160">
        <f>ROUND(E15*U15,2)</f>
        <v>0</v>
      </c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63" t="s">
        <v>101</v>
      </c>
      <c r="B16" s="164" t="s">
        <v>60</v>
      </c>
      <c r="C16" s="183" t="s">
        <v>61</v>
      </c>
      <c r="D16" s="165"/>
      <c r="E16" s="166"/>
      <c r="F16" s="167"/>
      <c r="G16" s="168">
        <f>SUMIF(AG17:AG34,"&lt;&gt;NOR",G17:G34)</f>
        <v>0</v>
      </c>
      <c r="H16" s="162"/>
      <c r="I16" s="162">
        <f>SUM(I17:I34)</f>
        <v>0</v>
      </c>
      <c r="J16" s="162"/>
      <c r="K16" s="162">
        <f>SUM(K17:K34)</f>
        <v>0</v>
      </c>
      <c r="L16" s="162"/>
      <c r="M16" s="162">
        <f>SUM(M17:M34)</f>
        <v>0</v>
      </c>
      <c r="N16" s="162"/>
      <c r="O16" s="162">
        <f>SUM(O17:O34)</f>
        <v>0.57999999999999996</v>
      </c>
      <c r="P16" s="162"/>
      <c r="Q16" s="162">
        <f>SUM(Q17:Q34)</f>
        <v>0.42</v>
      </c>
      <c r="R16" s="162"/>
      <c r="S16" s="162"/>
      <c r="T16" s="162"/>
      <c r="U16" s="162"/>
      <c r="V16" s="162">
        <f>SUM(V17:V34)</f>
        <v>56.480000000000004</v>
      </c>
      <c r="W16" s="162"/>
      <c r="AG16" t="s">
        <v>102</v>
      </c>
    </row>
    <row r="17" spans="1:60" outlineLevel="1" x14ac:dyDescent="0.2">
      <c r="A17" s="175">
        <v>7</v>
      </c>
      <c r="B17" s="176" t="s">
        <v>122</v>
      </c>
      <c r="C17" s="184" t="s">
        <v>123</v>
      </c>
      <c r="D17" s="177" t="s">
        <v>124</v>
      </c>
      <c r="E17" s="178">
        <v>26</v>
      </c>
      <c r="F17" s="179"/>
      <c r="G17" s="180">
        <f t="shared" ref="G17:G34" si="0">ROUND(E17*F17,2)</f>
        <v>0</v>
      </c>
      <c r="H17" s="161"/>
      <c r="I17" s="160">
        <f t="shared" ref="I17:I34" si="1">ROUND(E17*H17,2)</f>
        <v>0</v>
      </c>
      <c r="J17" s="161"/>
      <c r="K17" s="160">
        <f t="shared" ref="K17:K34" si="2">ROUND(E17*J17,2)</f>
        <v>0</v>
      </c>
      <c r="L17" s="160">
        <v>21</v>
      </c>
      <c r="M17" s="160">
        <f t="shared" ref="M17:M34" si="3">G17*(1+L17/100)</f>
        <v>0</v>
      </c>
      <c r="N17" s="160">
        <v>2.1299999999999999E-3</v>
      </c>
      <c r="O17" s="160">
        <f t="shared" ref="O17:O34" si="4">ROUND(E17*N17,2)</f>
        <v>0.06</v>
      </c>
      <c r="P17" s="160">
        <v>0</v>
      </c>
      <c r="Q17" s="160">
        <f t="shared" ref="Q17:Q34" si="5">ROUND(E17*P17,2)</f>
        <v>0</v>
      </c>
      <c r="R17" s="160"/>
      <c r="S17" s="160" t="s">
        <v>106</v>
      </c>
      <c r="T17" s="160" t="s">
        <v>106</v>
      </c>
      <c r="U17" s="160">
        <v>0.56699999999999995</v>
      </c>
      <c r="V17" s="160">
        <f t="shared" ref="V17:V34" si="6">ROUND(E17*U17,2)</f>
        <v>14.74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107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5">
        <v>8</v>
      </c>
      <c r="B18" s="176" t="s">
        <v>125</v>
      </c>
      <c r="C18" s="184" t="s">
        <v>126</v>
      </c>
      <c r="D18" s="177" t="s">
        <v>124</v>
      </c>
      <c r="E18" s="178">
        <v>199.96997999999999</v>
      </c>
      <c r="F18" s="179"/>
      <c r="G18" s="180">
        <f t="shared" si="0"/>
        <v>0</v>
      </c>
      <c r="H18" s="161"/>
      <c r="I18" s="160">
        <f t="shared" si="1"/>
        <v>0</v>
      </c>
      <c r="J18" s="161"/>
      <c r="K18" s="160">
        <f t="shared" si="2"/>
        <v>0</v>
      </c>
      <c r="L18" s="160">
        <v>21</v>
      </c>
      <c r="M18" s="160">
        <f t="shared" si="3"/>
        <v>0</v>
      </c>
      <c r="N18" s="160">
        <v>0</v>
      </c>
      <c r="O18" s="160">
        <f t="shared" si="4"/>
        <v>0</v>
      </c>
      <c r="P18" s="160">
        <v>2.0999999999999999E-3</v>
      </c>
      <c r="Q18" s="160">
        <f t="shared" si="5"/>
        <v>0.42</v>
      </c>
      <c r="R18" s="160"/>
      <c r="S18" s="160" t="s">
        <v>106</v>
      </c>
      <c r="T18" s="160" t="s">
        <v>106</v>
      </c>
      <c r="U18" s="160">
        <v>0.2</v>
      </c>
      <c r="V18" s="160">
        <f t="shared" si="6"/>
        <v>39.99</v>
      </c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107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5">
        <v>9</v>
      </c>
      <c r="B19" s="176" t="s">
        <v>127</v>
      </c>
      <c r="C19" s="184" t="s">
        <v>128</v>
      </c>
      <c r="D19" s="177" t="s">
        <v>105</v>
      </c>
      <c r="E19" s="178">
        <v>0.41993999999999998</v>
      </c>
      <c r="F19" s="179"/>
      <c r="G19" s="180">
        <f t="shared" si="0"/>
        <v>0</v>
      </c>
      <c r="H19" s="161"/>
      <c r="I19" s="160">
        <f t="shared" si="1"/>
        <v>0</v>
      </c>
      <c r="J19" s="161"/>
      <c r="K19" s="160">
        <f t="shared" si="2"/>
        <v>0</v>
      </c>
      <c r="L19" s="160">
        <v>21</v>
      </c>
      <c r="M19" s="160">
        <f t="shared" si="3"/>
        <v>0</v>
      </c>
      <c r="N19" s="160">
        <v>0</v>
      </c>
      <c r="O19" s="160">
        <f t="shared" si="4"/>
        <v>0</v>
      </c>
      <c r="P19" s="160">
        <v>0</v>
      </c>
      <c r="Q19" s="160">
        <f t="shared" si="5"/>
        <v>0</v>
      </c>
      <c r="R19" s="160"/>
      <c r="S19" s="160" t="s">
        <v>106</v>
      </c>
      <c r="T19" s="160" t="s">
        <v>106</v>
      </c>
      <c r="U19" s="160">
        <v>1.74</v>
      </c>
      <c r="V19" s="160">
        <f t="shared" si="6"/>
        <v>0.73</v>
      </c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107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5">
        <v>10</v>
      </c>
      <c r="B20" s="176" t="s">
        <v>129</v>
      </c>
      <c r="C20" s="184" t="s">
        <v>130</v>
      </c>
      <c r="D20" s="177" t="s">
        <v>131</v>
      </c>
      <c r="E20" s="178">
        <v>257.96109999999999</v>
      </c>
      <c r="F20" s="179"/>
      <c r="G20" s="180">
        <f t="shared" si="0"/>
        <v>0</v>
      </c>
      <c r="H20" s="161"/>
      <c r="I20" s="160">
        <f t="shared" si="1"/>
        <v>0</v>
      </c>
      <c r="J20" s="161"/>
      <c r="K20" s="160">
        <f t="shared" si="2"/>
        <v>0</v>
      </c>
      <c r="L20" s="160">
        <v>21</v>
      </c>
      <c r="M20" s="160">
        <f t="shared" si="3"/>
        <v>0</v>
      </c>
      <c r="N20" s="160">
        <v>0</v>
      </c>
      <c r="O20" s="160">
        <f t="shared" si="4"/>
        <v>0</v>
      </c>
      <c r="P20" s="160">
        <v>0</v>
      </c>
      <c r="Q20" s="160">
        <f t="shared" si="5"/>
        <v>0</v>
      </c>
      <c r="R20" s="160"/>
      <c r="S20" s="160" t="s">
        <v>113</v>
      </c>
      <c r="T20" s="160" t="s">
        <v>114</v>
      </c>
      <c r="U20" s="160">
        <v>0</v>
      </c>
      <c r="V20" s="160">
        <f t="shared" si="6"/>
        <v>0</v>
      </c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132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5">
        <v>11</v>
      </c>
      <c r="B21" s="176" t="s">
        <v>133</v>
      </c>
      <c r="C21" s="184" t="s">
        <v>134</v>
      </c>
      <c r="D21" s="177" t="s">
        <v>131</v>
      </c>
      <c r="E21" s="178">
        <v>102.003</v>
      </c>
      <c r="F21" s="179"/>
      <c r="G21" s="180">
        <f t="shared" si="0"/>
        <v>0</v>
      </c>
      <c r="H21" s="161"/>
      <c r="I21" s="160">
        <f t="shared" si="1"/>
        <v>0</v>
      </c>
      <c r="J21" s="161"/>
      <c r="K21" s="160">
        <f t="shared" si="2"/>
        <v>0</v>
      </c>
      <c r="L21" s="160">
        <v>21</v>
      </c>
      <c r="M21" s="160">
        <f t="shared" si="3"/>
        <v>0</v>
      </c>
      <c r="N21" s="160">
        <v>1E-4</v>
      </c>
      <c r="O21" s="160">
        <f t="shared" si="4"/>
        <v>0.01</v>
      </c>
      <c r="P21" s="160">
        <v>0</v>
      </c>
      <c r="Q21" s="160">
        <f t="shared" si="5"/>
        <v>0</v>
      </c>
      <c r="R21" s="160"/>
      <c r="S21" s="160" t="s">
        <v>113</v>
      </c>
      <c r="T21" s="160" t="s">
        <v>114</v>
      </c>
      <c r="U21" s="160">
        <v>0</v>
      </c>
      <c r="V21" s="160">
        <f t="shared" si="6"/>
        <v>0</v>
      </c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135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75">
        <v>12</v>
      </c>
      <c r="B22" s="176" t="s">
        <v>136</v>
      </c>
      <c r="C22" s="184" t="s">
        <v>137</v>
      </c>
      <c r="D22" s="177" t="s">
        <v>124</v>
      </c>
      <c r="E22" s="178">
        <v>26</v>
      </c>
      <c r="F22" s="179"/>
      <c r="G22" s="180">
        <f t="shared" si="0"/>
        <v>0</v>
      </c>
      <c r="H22" s="161"/>
      <c r="I22" s="160">
        <f t="shared" si="1"/>
        <v>0</v>
      </c>
      <c r="J22" s="161"/>
      <c r="K22" s="160">
        <f t="shared" si="2"/>
        <v>0</v>
      </c>
      <c r="L22" s="160">
        <v>21</v>
      </c>
      <c r="M22" s="160">
        <f t="shared" si="3"/>
        <v>0</v>
      </c>
      <c r="N22" s="160">
        <v>2.5000000000000001E-3</v>
      </c>
      <c r="O22" s="160">
        <f t="shared" si="4"/>
        <v>7.0000000000000007E-2</v>
      </c>
      <c r="P22" s="160">
        <v>0</v>
      </c>
      <c r="Q22" s="160">
        <f t="shared" si="5"/>
        <v>0</v>
      </c>
      <c r="R22" s="160" t="s">
        <v>138</v>
      </c>
      <c r="S22" s="160" t="s">
        <v>106</v>
      </c>
      <c r="T22" s="160" t="s">
        <v>106</v>
      </c>
      <c r="U22" s="160">
        <v>0</v>
      </c>
      <c r="V22" s="160">
        <f t="shared" si="6"/>
        <v>0</v>
      </c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139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75">
        <v>13</v>
      </c>
      <c r="B23" s="176" t="s">
        <v>140</v>
      </c>
      <c r="C23" s="184" t="s">
        <v>141</v>
      </c>
      <c r="D23" s="177" t="s">
        <v>131</v>
      </c>
      <c r="E23" s="178">
        <v>12</v>
      </c>
      <c r="F23" s="179"/>
      <c r="G23" s="180">
        <f t="shared" si="0"/>
        <v>0</v>
      </c>
      <c r="H23" s="161"/>
      <c r="I23" s="160">
        <f t="shared" si="1"/>
        <v>0</v>
      </c>
      <c r="J23" s="161"/>
      <c r="K23" s="160">
        <f t="shared" si="2"/>
        <v>0</v>
      </c>
      <c r="L23" s="160">
        <v>21</v>
      </c>
      <c r="M23" s="160">
        <f t="shared" si="3"/>
        <v>0</v>
      </c>
      <c r="N23" s="160">
        <v>2.5000000000000001E-4</v>
      </c>
      <c r="O23" s="160">
        <f t="shared" si="4"/>
        <v>0</v>
      </c>
      <c r="P23" s="160">
        <v>0</v>
      </c>
      <c r="Q23" s="160">
        <f t="shared" si="5"/>
        <v>0</v>
      </c>
      <c r="R23" s="160" t="s">
        <v>138</v>
      </c>
      <c r="S23" s="160" t="s">
        <v>106</v>
      </c>
      <c r="T23" s="160" t="s">
        <v>106</v>
      </c>
      <c r="U23" s="160">
        <v>0</v>
      </c>
      <c r="V23" s="160">
        <f t="shared" si="6"/>
        <v>0</v>
      </c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139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75">
        <v>14</v>
      </c>
      <c r="B24" s="176" t="s">
        <v>142</v>
      </c>
      <c r="C24" s="184" t="s">
        <v>143</v>
      </c>
      <c r="D24" s="177" t="s">
        <v>131</v>
      </c>
      <c r="E24" s="178">
        <v>82.775000000000006</v>
      </c>
      <c r="F24" s="179"/>
      <c r="G24" s="180">
        <f t="shared" si="0"/>
        <v>0</v>
      </c>
      <c r="H24" s="161"/>
      <c r="I24" s="160">
        <f t="shared" si="1"/>
        <v>0</v>
      </c>
      <c r="J24" s="161"/>
      <c r="K24" s="160">
        <f t="shared" si="2"/>
        <v>0</v>
      </c>
      <c r="L24" s="160">
        <v>21</v>
      </c>
      <c r="M24" s="160">
        <f t="shared" si="3"/>
        <v>0</v>
      </c>
      <c r="N24" s="160">
        <v>4.4000000000000002E-4</v>
      </c>
      <c r="O24" s="160">
        <f t="shared" si="4"/>
        <v>0.04</v>
      </c>
      <c r="P24" s="160">
        <v>0</v>
      </c>
      <c r="Q24" s="160">
        <f t="shared" si="5"/>
        <v>0</v>
      </c>
      <c r="R24" s="160" t="s">
        <v>138</v>
      </c>
      <c r="S24" s="160" t="s">
        <v>106</v>
      </c>
      <c r="T24" s="160" t="s">
        <v>106</v>
      </c>
      <c r="U24" s="160">
        <v>0</v>
      </c>
      <c r="V24" s="160">
        <f t="shared" si="6"/>
        <v>0</v>
      </c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139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75">
        <v>15</v>
      </c>
      <c r="B25" s="176" t="s">
        <v>144</v>
      </c>
      <c r="C25" s="184" t="s">
        <v>145</v>
      </c>
      <c r="D25" s="177" t="s">
        <v>131</v>
      </c>
      <c r="E25" s="178">
        <v>37.729999999999997</v>
      </c>
      <c r="F25" s="179"/>
      <c r="G25" s="180">
        <f t="shared" si="0"/>
        <v>0</v>
      </c>
      <c r="H25" s="161"/>
      <c r="I25" s="160">
        <f t="shared" si="1"/>
        <v>0</v>
      </c>
      <c r="J25" s="161"/>
      <c r="K25" s="160">
        <f t="shared" si="2"/>
        <v>0</v>
      </c>
      <c r="L25" s="160">
        <v>21</v>
      </c>
      <c r="M25" s="160">
        <f t="shared" si="3"/>
        <v>0</v>
      </c>
      <c r="N25" s="160">
        <v>8.4999999999999995E-4</v>
      </c>
      <c r="O25" s="160">
        <f t="shared" si="4"/>
        <v>0.03</v>
      </c>
      <c r="P25" s="160">
        <v>0</v>
      </c>
      <c r="Q25" s="160">
        <f t="shared" si="5"/>
        <v>0</v>
      </c>
      <c r="R25" s="160" t="s">
        <v>138</v>
      </c>
      <c r="S25" s="160" t="s">
        <v>106</v>
      </c>
      <c r="T25" s="160" t="s">
        <v>106</v>
      </c>
      <c r="U25" s="160">
        <v>0</v>
      </c>
      <c r="V25" s="160">
        <f t="shared" si="6"/>
        <v>0</v>
      </c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139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75">
        <v>16</v>
      </c>
      <c r="B26" s="176" t="s">
        <v>146</v>
      </c>
      <c r="C26" s="184" t="s">
        <v>147</v>
      </c>
      <c r="D26" s="177" t="s">
        <v>131</v>
      </c>
      <c r="E26" s="178">
        <v>28.975100000000001</v>
      </c>
      <c r="F26" s="179"/>
      <c r="G26" s="180">
        <f t="shared" si="0"/>
        <v>0</v>
      </c>
      <c r="H26" s="161"/>
      <c r="I26" s="160">
        <f t="shared" si="1"/>
        <v>0</v>
      </c>
      <c r="J26" s="161"/>
      <c r="K26" s="160">
        <f t="shared" si="2"/>
        <v>0</v>
      </c>
      <c r="L26" s="160">
        <v>21</v>
      </c>
      <c r="M26" s="160">
        <f t="shared" si="3"/>
        <v>0</v>
      </c>
      <c r="N26" s="160">
        <v>1.39E-3</v>
      </c>
      <c r="O26" s="160">
        <f t="shared" si="4"/>
        <v>0.04</v>
      </c>
      <c r="P26" s="160">
        <v>0</v>
      </c>
      <c r="Q26" s="160">
        <f t="shared" si="5"/>
        <v>0</v>
      </c>
      <c r="R26" s="160" t="s">
        <v>138</v>
      </c>
      <c r="S26" s="160" t="s">
        <v>106</v>
      </c>
      <c r="T26" s="160" t="s">
        <v>106</v>
      </c>
      <c r="U26" s="160">
        <v>0</v>
      </c>
      <c r="V26" s="160">
        <f t="shared" si="6"/>
        <v>0</v>
      </c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139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75">
        <v>17</v>
      </c>
      <c r="B27" s="176" t="s">
        <v>148</v>
      </c>
      <c r="C27" s="184" t="s">
        <v>149</v>
      </c>
      <c r="D27" s="177" t="s">
        <v>131</v>
      </c>
      <c r="E27" s="178">
        <v>3.3</v>
      </c>
      <c r="F27" s="179"/>
      <c r="G27" s="180">
        <f t="shared" si="0"/>
        <v>0</v>
      </c>
      <c r="H27" s="161"/>
      <c r="I27" s="160">
        <f t="shared" si="1"/>
        <v>0</v>
      </c>
      <c r="J27" s="161"/>
      <c r="K27" s="160">
        <f t="shared" si="2"/>
        <v>0</v>
      </c>
      <c r="L27" s="160">
        <v>21</v>
      </c>
      <c r="M27" s="160">
        <f t="shared" si="3"/>
        <v>0</v>
      </c>
      <c r="N27" s="160">
        <v>9.3999999999999997E-4</v>
      </c>
      <c r="O27" s="160">
        <f t="shared" si="4"/>
        <v>0</v>
      </c>
      <c r="P27" s="160">
        <v>0</v>
      </c>
      <c r="Q27" s="160">
        <f t="shared" si="5"/>
        <v>0</v>
      </c>
      <c r="R27" s="160" t="s">
        <v>138</v>
      </c>
      <c r="S27" s="160" t="s">
        <v>106</v>
      </c>
      <c r="T27" s="160" t="s">
        <v>106</v>
      </c>
      <c r="U27" s="160">
        <v>0</v>
      </c>
      <c r="V27" s="160">
        <f t="shared" si="6"/>
        <v>0</v>
      </c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139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75">
        <v>18</v>
      </c>
      <c r="B28" s="176" t="s">
        <v>150</v>
      </c>
      <c r="C28" s="184" t="s">
        <v>151</v>
      </c>
      <c r="D28" s="177" t="s">
        <v>131</v>
      </c>
      <c r="E28" s="178">
        <v>66.781000000000006</v>
      </c>
      <c r="F28" s="179"/>
      <c r="G28" s="180">
        <f t="shared" si="0"/>
        <v>0</v>
      </c>
      <c r="H28" s="161"/>
      <c r="I28" s="160">
        <f t="shared" si="1"/>
        <v>0</v>
      </c>
      <c r="J28" s="161"/>
      <c r="K28" s="160">
        <f t="shared" si="2"/>
        <v>0</v>
      </c>
      <c r="L28" s="160">
        <v>21</v>
      </c>
      <c r="M28" s="160">
        <f t="shared" si="3"/>
        <v>0</v>
      </c>
      <c r="N28" s="160">
        <v>1.41E-3</v>
      </c>
      <c r="O28" s="160">
        <f t="shared" si="4"/>
        <v>0.09</v>
      </c>
      <c r="P28" s="160">
        <v>0</v>
      </c>
      <c r="Q28" s="160">
        <f t="shared" si="5"/>
        <v>0</v>
      </c>
      <c r="R28" s="160" t="s">
        <v>138</v>
      </c>
      <c r="S28" s="160" t="s">
        <v>106</v>
      </c>
      <c r="T28" s="160" t="s">
        <v>106</v>
      </c>
      <c r="U28" s="160">
        <v>0</v>
      </c>
      <c r="V28" s="160">
        <f t="shared" si="6"/>
        <v>0</v>
      </c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139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5">
        <v>19</v>
      </c>
      <c r="B29" s="176" t="s">
        <v>152</v>
      </c>
      <c r="C29" s="184" t="s">
        <v>153</v>
      </c>
      <c r="D29" s="177" t="s">
        <v>131</v>
      </c>
      <c r="E29" s="178">
        <v>26.4</v>
      </c>
      <c r="F29" s="179"/>
      <c r="G29" s="180">
        <f t="shared" si="0"/>
        <v>0</v>
      </c>
      <c r="H29" s="161"/>
      <c r="I29" s="160">
        <f t="shared" si="1"/>
        <v>0</v>
      </c>
      <c r="J29" s="161"/>
      <c r="K29" s="160">
        <f t="shared" si="2"/>
        <v>0</v>
      </c>
      <c r="L29" s="160">
        <v>21</v>
      </c>
      <c r="M29" s="160">
        <f t="shared" si="3"/>
        <v>0</v>
      </c>
      <c r="N29" s="160">
        <v>1.5299999999999999E-3</v>
      </c>
      <c r="O29" s="160">
        <f t="shared" si="4"/>
        <v>0.04</v>
      </c>
      <c r="P29" s="160">
        <v>0</v>
      </c>
      <c r="Q29" s="160">
        <f t="shared" si="5"/>
        <v>0</v>
      </c>
      <c r="R29" s="160" t="s">
        <v>138</v>
      </c>
      <c r="S29" s="160" t="s">
        <v>106</v>
      </c>
      <c r="T29" s="160" t="s">
        <v>106</v>
      </c>
      <c r="U29" s="160">
        <v>0</v>
      </c>
      <c r="V29" s="160">
        <f t="shared" si="6"/>
        <v>0</v>
      </c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139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5">
        <v>20</v>
      </c>
      <c r="B30" s="176" t="s">
        <v>154</v>
      </c>
      <c r="C30" s="184" t="s">
        <v>155</v>
      </c>
      <c r="D30" s="177" t="s">
        <v>131</v>
      </c>
      <c r="E30" s="178">
        <v>31.68</v>
      </c>
      <c r="F30" s="179"/>
      <c r="G30" s="180">
        <f t="shared" si="0"/>
        <v>0</v>
      </c>
      <c r="H30" s="161"/>
      <c r="I30" s="160">
        <f t="shared" si="1"/>
        <v>0</v>
      </c>
      <c r="J30" s="161"/>
      <c r="K30" s="160">
        <f t="shared" si="2"/>
        <v>0</v>
      </c>
      <c r="L30" s="160">
        <v>21</v>
      </c>
      <c r="M30" s="160">
        <f t="shared" si="3"/>
        <v>0</v>
      </c>
      <c r="N30" s="160">
        <v>1.72E-3</v>
      </c>
      <c r="O30" s="160">
        <f t="shared" si="4"/>
        <v>0.05</v>
      </c>
      <c r="P30" s="160">
        <v>0</v>
      </c>
      <c r="Q30" s="160">
        <f t="shared" si="5"/>
        <v>0</v>
      </c>
      <c r="R30" s="160" t="s">
        <v>138</v>
      </c>
      <c r="S30" s="160" t="s">
        <v>106</v>
      </c>
      <c r="T30" s="160" t="s">
        <v>106</v>
      </c>
      <c r="U30" s="160">
        <v>0</v>
      </c>
      <c r="V30" s="160">
        <f t="shared" si="6"/>
        <v>0</v>
      </c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139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75">
        <v>21</v>
      </c>
      <c r="B31" s="176" t="s">
        <v>156</v>
      </c>
      <c r="C31" s="184" t="s">
        <v>157</v>
      </c>
      <c r="D31" s="177" t="s">
        <v>131</v>
      </c>
      <c r="E31" s="178">
        <v>36.662999999999997</v>
      </c>
      <c r="F31" s="179"/>
      <c r="G31" s="180">
        <f t="shared" si="0"/>
        <v>0</v>
      </c>
      <c r="H31" s="161"/>
      <c r="I31" s="160">
        <f t="shared" si="1"/>
        <v>0</v>
      </c>
      <c r="J31" s="161"/>
      <c r="K31" s="160">
        <f t="shared" si="2"/>
        <v>0</v>
      </c>
      <c r="L31" s="160">
        <v>21</v>
      </c>
      <c r="M31" s="160">
        <f t="shared" si="3"/>
        <v>0</v>
      </c>
      <c r="N31" s="160">
        <v>1.72E-3</v>
      </c>
      <c r="O31" s="160">
        <f t="shared" si="4"/>
        <v>0.06</v>
      </c>
      <c r="P31" s="160">
        <v>0</v>
      </c>
      <c r="Q31" s="160">
        <f t="shared" si="5"/>
        <v>0</v>
      </c>
      <c r="R31" s="160"/>
      <c r="S31" s="160" t="s">
        <v>113</v>
      </c>
      <c r="T31" s="160" t="s">
        <v>106</v>
      </c>
      <c r="U31" s="160">
        <v>0</v>
      </c>
      <c r="V31" s="160">
        <f t="shared" si="6"/>
        <v>0</v>
      </c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139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75">
        <v>22</v>
      </c>
      <c r="B32" s="176" t="s">
        <v>158</v>
      </c>
      <c r="C32" s="184" t="s">
        <v>159</v>
      </c>
      <c r="D32" s="177" t="s">
        <v>131</v>
      </c>
      <c r="E32" s="178">
        <v>22.66</v>
      </c>
      <c r="F32" s="179"/>
      <c r="G32" s="180">
        <f t="shared" si="0"/>
        <v>0</v>
      </c>
      <c r="H32" s="161"/>
      <c r="I32" s="160">
        <f t="shared" si="1"/>
        <v>0</v>
      </c>
      <c r="J32" s="161"/>
      <c r="K32" s="160">
        <f t="shared" si="2"/>
        <v>0</v>
      </c>
      <c r="L32" s="160">
        <v>21</v>
      </c>
      <c r="M32" s="160">
        <f t="shared" si="3"/>
        <v>0</v>
      </c>
      <c r="N32" s="160">
        <v>2.1700000000000001E-3</v>
      </c>
      <c r="O32" s="160">
        <f t="shared" si="4"/>
        <v>0.05</v>
      </c>
      <c r="P32" s="160">
        <v>0</v>
      </c>
      <c r="Q32" s="160">
        <f t="shared" si="5"/>
        <v>0</v>
      </c>
      <c r="R32" s="160" t="s">
        <v>138</v>
      </c>
      <c r="S32" s="160" t="s">
        <v>106</v>
      </c>
      <c r="T32" s="160" t="s">
        <v>106</v>
      </c>
      <c r="U32" s="160">
        <v>0</v>
      </c>
      <c r="V32" s="160">
        <f t="shared" si="6"/>
        <v>0</v>
      </c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139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75">
        <v>23</v>
      </c>
      <c r="B33" s="176" t="s">
        <v>160</v>
      </c>
      <c r="C33" s="184" t="s">
        <v>161</v>
      </c>
      <c r="D33" s="177" t="s">
        <v>131</v>
      </c>
      <c r="E33" s="178">
        <v>11</v>
      </c>
      <c r="F33" s="179"/>
      <c r="G33" s="180">
        <f t="shared" si="0"/>
        <v>0</v>
      </c>
      <c r="H33" s="161"/>
      <c r="I33" s="160">
        <f t="shared" si="1"/>
        <v>0</v>
      </c>
      <c r="J33" s="161"/>
      <c r="K33" s="160">
        <f t="shared" si="2"/>
        <v>0</v>
      </c>
      <c r="L33" s="160">
        <v>21</v>
      </c>
      <c r="M33" s="160">
        <f t="shared" si="3"/>
        <v>0</v>
      </c>
      <c r="N33" s="160">
        <v>3.7000000000000002E-3</v>
      </c>
      <c r="O33" s="160">
        <f t="shared" si="4"/>
        <v>0.04</v>
      </c>
      <c r="P33" s="160">
        <v>0</v>
      </c>
      <c r="Q33" s="160">
        <f t="shared" si="5"/>
        <v>0</v>
      </c>
      <c r="R33" s="160" t="s">
        <v>138</v>
      </c>
      <c r="S33" s="160" t="s">
        <v>106</v>
      </c>
      <c r="T33" s="160" t="s">
        <v>106</v>
      </c>
      <c r="U33" s="160">
        <v>0</v>
      </c>
      <c r="V33" s="160">
        <f t="shared" si="6"/>
        <v>0</v>
      </c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139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5">
        <v>24</v>
      </c>
      <c r="B34" s="176" t="s">
        <v>127</v>
      </c>
      <c r="C34" s="184" t="s">
        <v>128</v>
      </c>
      <c r="D34" s="177" t="s">
        <v>105</v>
      </c>
      <c r="E34" s="178">
        <v>0.58742000000000005</v>
      </c>
      <c r="F34" s="179"/>
      <c r="G34" s="180">
        <f t="shared" si="0"/>
        <v>0</v>
      </c>
      <c r="H34" s="161"/>
      <c r="I34" s="160">
        <f t="shared" si="1"/>
        <v>0</v>
      </c>
      <c r="J34" s="161"/>
      <c r="K34" s="160">
        <f t="shared" si="2"/>
        <v>0</v>
      </c>
      <c r="L34" s="160">
        <v>21</v>
      </c>
      <c r="M34" s="160">
        <f t="shared" si="3"/>
        <v>0</v>
      </c>
      <c r="N34" s="160">
        <v>0</v>
      </c>
      <c r="O34" s="160">
        <f t="shared" si="4"/>
        <v>0</v>
      </c>
      <c r="P34" s="160">
        <v>0</v>
      </c>
      <c r="Q34" s="160">
        <f t="shared" si="5"/>
        <v>0</v>
      </c>
      <c r="R34" s="160"/>
      <c r="S34" s="160" t="s">
        <v>106</v>
      </c>
      <c r="T34" s="160" t="s">
        <v>106</v>
      </c>
      <c r="U34" s="160">
        <v>1.74</v>
      </c>
      <c r="V34" s="160">
        <f t="shared" si="6"/>
        <v>1.02</v>
      </c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162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">
      <c r="A35" s="163" t="s">
        <v>101</v>
      </c>
      <c r="B35" s="164" t="s">
        <v>62</v>
      </c>
      <c r="C35" s="183" t="s">
        <v>63</v>
      </c>
      <c r="D35" s="165"/>
      <c r="E35" s="166"/>
      <c r="F35" s="167"/>
      <c r="G35" s="168">
        <f>SUMIF(AG36:AG149,"&lt;&gt;NOR",G36:G149)</f>
        <v>0</v>
      </c>
      <c r="H35" s="162"/>
      <c r="I35" s="162">
        <f>SUM(I36:I149)</f>
        <v>0</v>
      </c>
      <c r="J35" s="162"/>
      <c r="K35" s="162">
        <f>SUM(K36:K149)</f>
        <v>0</v>
      </c>
      <c r="L35" s="162"/>
      <c r="M35" s="162">
        <f>SUM(M36:M149)</f>
        <v>0</v>
      </c>
      <c r="N35" s="162"/>
      <c r="O35" s="162">
        <f>SUM(O36:O149)</f>
        <v>1.2800000000000005</v>
      </c>
      <c r="P35" s="162"/>
      <c r="Q35" s="162">
        <f>SUM(Q36:Q149)</f>
        <v>7.0000000000000007E-2</v>
      </c>
      <c r="R35" s="162"/>
      <c r="S35" s="162"/>
      <c r="T35" s="162"/>
      <c r="U35" s="162"/>
      <c r="V35" s="162">
        <f>SUM(V36:V149)</f>
        <v>269.47999999999996</v>
      </c>
      <c r="W35" s="162"/>
      <c r="AG35" t="s">
        <v>102</v>
      </c>
    </row>
    <row r="36" spans="1:60" outlineLevel="1" x14ac:dyDescent="0.2">
      <c r="A36" s="169">
        <v>25</v>
      </c>
      <c r="B36" s="170" t="s">
        <v>163</v>
      </c>
      <c r="C36" s="185" t="s">
        <v>164</v>
      </c>
      <c r="D36" s="171" t="s">
        <v>131</v>
      </c>
      <c r="E36" s="172">
        <v>5</v>
      </c>
      <c r="F36" s="173"/>
      <c r="G36" s="174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21</v>
      </c>
      <c r="M36" s="160">
        <f>G36*(1+L36/100)</f>
        <v>0</v>
      </c>
      <c r="N36" s="160">
        <v>1.7930000000000001E-2</v>
      </c>
      <c r="O36" s="160">
        <f>ROUND(E36*N36,2)</f>
        <v>0.09</v>
      </c>
      <c r="P36" s="160">
        <v>0</v>
      </c>
      <c r="Q36" s="160">
        <f>ROUND(E36*P36,2)</f>
        <v>0</v>
      </c>
      <c r="R36" s="160"/>
      <c r="S36" s="160" t="s">
        <v>106</v>
      </c>
      <c r="T36" s="160" t="s">
        <v>106</v>
      </c>
      <c r="U36" s="160">
        <v>1.0169999999999999</v>
      </c>
      <c r="V36" s="160">
        <f>ROUND(E36*U36,2)</f>
        <v>5.09</v>
      </c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107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237" t="s">
        <v>165</v>
      </c>
      <c r="D37" s="238"/>
      <c r="E37" s="238"/>
      <c r="F37" s="238"/>
      <c r="G37" s="238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166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5">
        <v>26</v>
      </c>
      <c r="B38" s="176" t="s">
        <v>167</v>
      </c>
      <c r="C38" s="184" t="s">
        <v>168</v>
      </c>
      <c r="D38" s="177" t="s">
        <v>131</v>
      </c>
      <c r="E38" s="178">
        <v>13</v>
      </c>
      <c r="F38" s="179"/>
      <c r="G38" s="180">
        <f>ROUND(E38*F38,2)</f>
        <v>0</v>
      </c>
      <c r="H38" s="161"/>
      <c r="I38" s="160">
        <f>ROUND(E38*H38,2)</f>
        <v>0</v>
      </c>
      <c r="J38" s="161"/>
      <c r="K38" s="160">
        <f>ROUND(E38*J38,2)</f>
        <v>0</v>
      </c>
      <c r="L38" s="160">
        <v>21</v>
      </c>
      <c r="M38" s="160">
        <f>G38*(1+L38/100)</f>
        <v>0</v>
      </c>
      <c r="N38" s="160">
        <v>0</v>
      </c>
      <c r="O38" s="160">
        <f>ROUND(E38*N38,2)</f>
        <v>0</v>
      </c>
      <c r="P38" s="160">
        <v>2.7999999999999998E-4</v>
      </c>
      <c r="Q38" s="160">
        <f>ROUND(E38*P38,2)</f>
        <v>0</v>
      </c>
      <c r="R38" s="160"/>
      <c r="S38" s="160" t="s">
        <v>106</v>
      </c>
      <c r="T38" s="160" t="s">
        <v>106</v>
      </c>
      <c r="U38" s="160">
        <v>5.1999999999999998E-2</v>
      </c>
      <c r="V38" s="160">
        <f>ROUND(E38*U38,2)</f>
        <v>0.68</v>
      </c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107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5">
        <v>27</v>
      </c>
      <c r="B39" s="176" t="s">
        <v>169</v>
      </c>
      <c r="C39" s="184" t="s">
        <v>170</v>
      </c>
      <c r="D39" s="177" t="s">
        <v>131</v>
      </c>
      <c r="E39" s="178">
        <v>35.5</v>
      </c>
      <c r="F39" s="179"/>
      <c r="G39" s="180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21</v>
      </c>
      <c r="M39" s="160">
        <f>G39*(1+L39/100)</f>
        <v>0</v>
      </c>
      <c r="N39" s="160">
        <v>0</v>
      </c>
      <c r="O39" s="160">
        <f>ROUND(E39*N39,2)</f>
        <v>0</v>
      </c>
      <c r="P39" s="160">
        <v>2.9E-4</v>
      </c>
      <c r="Q39" s="160">
        <f>ROUND(E39*P39,2)</f>
        <v>0.01</v>
      </c>
      <c r="R39" s="160"/>
      <c r="S39" s="160" t="s">
        <v>106</v>
      </c>
      <c r="T39" s="160" t="s">
        <v>106</v>
      </c>
      <c r="U39" s="160">
        <v>8.3000000000000004E-2</v>
      </c>
      <c r="V39" s="160">
        <f>ROUND(E39*U39,2)</f>
        <v>2.95</v>
      </c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107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69">
        <v>28</v>
      </c>
      <c r="B40" s="170" t="s">
        <v>171</v>
      </c>
      <c r="C40" s="185" t="s">
        <v>172</v>
      </c>
      <c r="D40" s="171" t="s">
        <v>131</v>
      </c>
      <c r="E40" s="172">
        <v>36.299999999999997</v>
      </c>
      <c r="F40" s="173"/>
      <c r="G40" s="174">
        <f>ROUND(E40*F40,2)</f>
        <v>0</v>
      </c>
      <c r="H40" s="161"/>
      <c r="I40" s="160">
        <f>ROUND(E40*H40,2)</f>
        <v>0</v>
      </c>
      <c r="J40" s="161"/>
      <c r="K40" s="160">
        <f>ROUND(E40*J40,2)</f>
        <v>0</v>
      </c>
      <c r="L40" s="160">
        <v>21</v>
      </c>
      <c r="M40" s="160">
        <f>G40*(1+L40/100)</f>
        <v>0</v>
      </c>
      <c r="N40" s="160">
        <v>8.0000000000000004E-4</v>
      </c>
      <c r="O40" s="160">
        <f>ROUND(E40*N40,2)</f>
        <v>0.03</v>
      </c>
      <c r="P40" s="160">
        <v>0</v>
      </c>
      <c r="Q40" s="160">
        <f>ROUND(E40*P40,2)</f>
        <v>0</v>
      </c>
      <c r="R40" s="160"/>
      <c r="S40" s="160" t="s">
        <v>106</v>
      </c>
      <c r="T40" s="160" t="s">
        <v>106</v>
      </c>
      <c r="U40" s="160">
        <v>0.85599999999999998</v>
      </c>
      <c r="V40" s="160">
        <f>ROUND(E40*U40,2)</f>
        <v>31.07</v>
      </c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107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237" t="s">
        <v>173</v>
      </c>
      <c r="D41" s="238"/>
      <c r="E41" s="238"/>
      <c r="F41" s="238"/>
      <c r="G41" s="238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166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239" t="s">
        <v>174</v>
      </c>
      <c r="D42" s="240"/>
      <c r="E42" s="240"/>
      <c r="F42" s="240"/>
      <c r="G42" s="24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166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69">
        <v>29</v>
      </c>
      <c r="B43" s="170" t="s">
        <v>175</v>
      </c>
      <c r="C43" s="185" t="s">
        <v>176</v>
      </c>
      <c r="D43" s="171" t="s">
        <v>131</v>
      </c>
      <c r="E43" s="172">
        <v>10.34</v>
      </c>
      <c r="F43" s="173"/>
      <c r="G43" s="174">
        <f>ROUND(E43*F43,2)</f>
        <v>0</v>
      </c>
      <c r="H43" s="161"/>
      <c r="I43" s="160">
        <f>ROUND(E43*H43,2)</f>
        <v>0</v>
      </c>
      <c r="J43" s="161"/>
      <c r="K43" s="160">
        <f>ROUND(E43*J43,2)</f>
        <v>0</v>
      </c>
      <c r="L43" s="160">
        <v>21</v>
      </c>
      <c r="M43" s="160">
        <f>G43*(1+L43/100)</f>
        <v>0</v>
      </c>
      <c r="N43" s="160">
        <v>5.0000000000000001E-4</v>
      </c>
      <c r="O43" s="160">
        <f>ROUND(E43*N43,2)</f>
        <v>0.01</v>
      </c>
      <c r="P43" s="160">
        <v>0</v>
      </c>
      <c r="Q43" s="160">
        <f>ROUND(E43*P43,2)</f>
        <v>0</v>
      </c>
      <c r="R43" s="160"/>
      <c r="S43" s="160" t="s">
        <v>106</v>
      </c>
      <c r="T43" s="160" t="s">
        <v>106</v>
      </c>
      <c r="U43" s="160">
        <v>0.27889999999999998</v>
      </c>
      <c r="V43" s="160">
        <f>ROUND(E43*U43,2)</f>
        <v>2.88</v>
      </c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107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237" t="s">
        <v>177</v>
      </c>
      <c r="D44" s="238"/>
      <c r="E44" s="238"/>
      <c r="F44" s="238"/>
      <c r="G44" s="238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166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239" t="s">
        <v>174</v>
      </c>
      <c r="D45" s="240"/>
      <c r="E45" s="240"/>
      <c r="F45" s="240"/>
      <c r="G45" s="24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166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9">
        <v>30</v>
      </c>
      <c r="B46" s="170" t="s">
        <v>178</v>
      </c>
      <c r="C46" s="185" t="s">
        <v>179</v>
      </c>
      <c r="D46" s="171" t="s">
        <v>131</v>
      </c>
      <c r="E46" s="172">
        <v>36.299999999999997</v>
      </c>
      <c r="F46" s="173"/>
      <c r="G46" s="174">
        <f>ROUND(E46*F46,2)</f>
        <v>0</v>
      </c>
      <c r="H46" s="161"/>
      <c r="I46" s="160">
        <f>ROUND(E46*H46,2)</f>
        <v>0</v>
      </c>
      <c r="J46" s="161"/>
      <c r="K46" s="160">
        <f>ROUND(E46*J46,2)</f>
        <v>0</v>
      </c>
      <c r="L46" s="160">
        <v>21</v>
      </c>
      <c r="M46" s="160">
        <f>G46*(1+L46/100)</f>
        <v>0</v>
      </c>
      <c r="N46" s="160">
        <v>6.4000000000000005E-4</v>
      </c>
      <c r="O46" s="160">
        <f>ROUND(E46*N46,2)</f>
        <v>0.02</v>
      </c>
      <c r="P46" s="160">
        <v>0</v>
      </c>
      <c r="Q46" s="160">
        <f>ROUND(E46*P46,2)</f>
        <v>0</v>
      </c>
      <c r="R46" s="160"/>
      <c r="S46" s="160" t="s">
        <v>106</v>
      </c>
      <c r="T46" s="160" t="s">
        <v>106</v>
      </c>
      <c r="U46" s="160">
        <v>0.29730000000000001</v>
      </c>
      <c r="V46" s="160">
        <f>ROUND(E46*U46,2)</f>
        <v>10.79</v>
      </c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107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237" t="s">
        <v>177</v>
      </c>
      <c r="D47" s="238"/>
      <c r="E47" s="238"/>
      <c r="F47" s="238"/>
      <c r="G47" s="238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166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239" t="s">
        <v>174</v>
      </c>
      <c r="D48" s="240"/>
      <c r="E48" s="240"/>
      <c r="F48" s="240"/>
      <c r="G48" s="24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166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69">
        <v>31</v>
      </c>
      <c r="B49" s="170" t="s">
        <v>180</v>
      </c>
      <c r="C49" s="185" t="s">
        <v>181</v>
      </c>
      <c r="D49" s="171" t="s">
        <v>131</v>
      </c>
      <c r="E49" s="172">
        <v>38.39</v>
      </c>
      <c r="F49" s="173"/>
      <c r="G49" s="174">
        <f>ROUND(E49*F49,2)</f>
        <v>0</v>
      </c>
      <c r="H49" s="161"/>
      <c r="I49" s="160">
        <f>ROUND(E49*H49,2)</f>
        <v>0</v>
      </c>
      <c r="J49" s="161"/>
      <c r="K49" s="160">
        <f>ROUND(E49*J49,2)</f>
        <v>0</v>
      </c>
      <c r="L49" s="160">
        <v>21</v>
      </c>
      <c r="M49" s="160">
        <f>G49*(1+L49/100)</f>
        <v>0</v>
      </c>
      <c r="N49" s="160">
        <v>1.14E-3</v>
      </c>
      <c r="O49" s="160">
        <f>ROUND(E49*N49,2)</f>
        <v>0.04</v>
      </c>
      <c r="P49" s="160">
        <v>0</v>
      </c>
      <c r="Q49" s="160">
        <f>ROUND(E49*P49,2)</f>
        <v>0</v>
      </c>
      <c r="R49" s="160"/>
      <c r="S49" s="160" t="s">
        <v>106</v>
      </c>
      <c r="T49" s="160" t="s">
        <v>106</v>
      </c>
      <c r="U49" s="160">
        <v>0.38469999999999999</v>
      </c>
      <c r="V49" s="160">
        <f>ROUND(E49*U49,2)</f>
        <v>14.77</v>
      </c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107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237" t="s">
        <v>177</v>
      </c>
      <c r="D50" s="238"/>
      <c r="E50" s="238"/>
      <c r="F50" s="238"/>
      <c r="G50" s="238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166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239" t="s">
        <v>174</v>
      </c>
      <c r="D51" s="240"/>
      <c r="E51" s="240"/>
      <c r="F51" s="240"/>
      <c r="G51" s="24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166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69">
        <v>32</v>
      </c>
      <c r="B52" s="170" t="s">
        <v>182</v>
      </c>
      <c r="C52" s="185" t="s">
        <v>183</v>
      </c>
      <c r="D52" s="171" t="s">
        <v>131</v>
      </c>
      <c r="E52" s="172">
        <v>62.92</v>
      </c>
      <c r="F52" s="173"/>
      <c r="G52" s="174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21</v>
      </c>
      <c r="M52" s="160">
        <f>G52*(1+L52/100)</f>
        <v>0</v>
      </c>
      <c r="N52" s="160">
        <v>1.5100000000000001E-3</v>
      </c>
      <c r="O52" s="160">
        <f>ROUND(E52*N52,2)</f>
        <v>0.1</v>
      </c>
      <c r="P52" s="160">
        <v>0</v>
      </c>
      <c r="Q52" s="160">
        <f>ROUND(E52*P52,2)</f>
        <v>0</v>
      </c>
      <c r="R52" s="160"/>
      <c r="S52" s="160" t="s">
        <v>106</v>
      </c>
      <c r="T52" s="160" t="s">
        <v>106</v>
      </c>
      <c r="U52" s="160">
        <v>0.47670000000000001</v>
      </c>
      <c r="V52" s="160">
        <f>ROUND(E52*U52,2)</f>
        <v>29.99</v>
      </c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107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237" t="s">
        <v>177</v>
      </c>
      <c r="D53" s="238"/>
      <c r="E53" s="238"/>
      <c r="F53" s="238"/>
      <c r="G53" s="238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166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239" t="s">
        <v>174</v>
      </c>
      <c r="D54" s="240"/>
      <c r="E54" s="240"/>
      <c r="F54" s="240"/>
      <c r="G54" s="24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166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9">
        <v>33</v>
      </c>
      <c r="B55" s="170" t="s">
        <v>184</v>
      </c>
      <c r="C55" s="185" t="s">
        <v>185</v>
      </c>
      <c r="D55" s="171" t="s">
        <v>131</v>
      </c>
      <c r="E55" s="172">
        <v>42.02</v>
      </c>
      <c r="F55" s="173"/>
      <c r="G55" s="174">
        <f>ROUND(E55*F55,2)</f>
        <v>0</v>
      </c>
      <c r="H55" s="161"/>
      <c r="I55" s="160">
        <f>ROUND(E55*H55,2)</f>
        <v>0</v>
      </c>
      <c r="J55" s="161"/>
      <c r="K55" s="160">
        <f>ROUND(E55*J55,2)</f>
        <v>0</v>
      </c>
      <c r="L55" s="160">
        <v>21</v>
      </c>
      <c r="M55" s="160">
        <f>G55*(1+L55/100)</f>
        <v>0</v>
      </c>
      <c r="N55" s="160">
        <v>2.2100000000000002E-3</v>
      </c>
      <c r="O55" s="160">
        <f>ROUND(E55*N55,2)</f>
        <v>0.09</v>
      </c>
      <c r="P55" s="160">
        <v>0</v>
      </c>
      <c r="Q55" s="160">
        <f>ROUND(E55*P55,2)</f>
        <v>0</v>
      </c>
      <c r="R55" s="160"/>
      <c r="S55" s="160" t="s">
        <v>106</v>
      </c>
      <c r="T55" s="160" t="s">
        <v>106</v>
      </c>
      <c r="U55" s="160">
        <v>0.56179999999999997</v>
      </c>
      <c r="V55" s="160">
        <f>ROUND(E55*U55,2)</f>
        <v>23.61</v>
      </c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107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237" t="s">
        <v>177</v>
      </c>
      <c r="D56" s="238"/>
      <c r="E56" s="238"/>
      <c r="F56" s="238"/>
      <c r="G56" s="238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166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239" t="s">
        <v>174</v>
      </c>
      <c r="D57" s="240"/>
      <c r="E57" s="240"/>
      <c r="F57" s="240"/>
      <c r="G57" s="24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166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9">
        <v>34</v>
      </c>
      <c r="B58" s="170" t="s">
        <v>186</v>
      </c>
      <c r="C58" s="185" t="s">
        <v>187</v>
      </c>
      <c r="D58" s="171" t="s">
        <v>131</v>
      </c>
      <c r="E58" s="172">
        <v>14.74</v>
      </c>
      <c r="F58" s="173"/>
      <c r="G58" s="174">
        <f>ROUND(E58*F58,2)</f>
        <v>0</v>
      </c>
      <c r="H58" s="161"/>
      <c r="I58" s="160">
        <f>ROUND(E58*H58,2)</f>
        <v>0</v>
      </c>
      <c r="J58" s="161"/>
      <c r="K58" s="160">
        <f>ROUND(E58*J58,2)</f>
        <v>0</v>
      </c>
      <c r="L58" s="160">
        <v>21</v>
      </c>
      <c r="M58" s="160">
        <f>G58*(1+L58/100)</f>
        <v>0</v>
      </c>
      <c r="N58" s="160">
        <v>4.0999999999999999E-4</v>
      </c>
      <c r="O58" s="160">
        <f>ROUND(E58*N58,2)</f>
        <v>0.01</v>
      </c>
      <c r="P58" s="160">
        <v>0</v>
      </c>
      <c r="Q58" s="160">
        <f>ROUND(E58*P58,2)</f>
        <v>0</v>
      </c>
      <c r="R58" s="160"/>
      <c r="S58" s="160" t="s">
        <v>106</v>
      </c>
      <c r="T58" s="160" t="s">
        <v>106</v>
      </c>
      <c r="U58" s="160">
        <v>0.25800000000000001</v>
      </c>
      <c r="V58" s="160">
        <f>ROUND(E58*U58,2)</f>
        <v>3.8</v>
      </c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107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237" t="s">
        <v>177</v>
      </c>
      <c r="D59" s="238"/>
      <c r="E59" s="238"/>
      <c r="F59" s="238"/>
      <c r="G59" s="238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166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239" t="s">
        <v>174</v>
      </c>
      <c r="D60" s="240"/>
      <c r="E60" s="240"/>
      <c r="F60" s="240"/>
      <c r="G60" s="24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166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69">
        <v>35</v>
      </c>
      <c r="B61" s="170" t="s">
        <v>188</v>
      </c>
      <c r="C61" s="185" t="s">
        <v>189</v>
      </c>
      <c r="D61" s="171" t="s">
        <v>131</v>
      </c>
      <c r="E61" s="172">
        <v>41.8</v>
      </c>
      <c r="F61" s="173"/>
      <c r="G61" s="174">
        <f>ROUND(E61*F61,2)</f>
        <v>0</v>
      </c>
      <c r="H61" s="161"/>
      <c r="I61" s="160">
        <f>ROUND(E61*H61,2)</f>
        <v>0</v>
      </c>
      <c r="J61" s="161"/>
      <c r="K61" s="160">
        <f>ROUND(E61*J61,2)</f>
        <v>0</v>
      </c>
      <c r="L61" s="160">
        <v>21</v>
      </c>
      <c r="M61" s="160">
        <f>G61*(1+L61/100)</f>
        <v>0</v>
      </c>
      <c r="N61" s="160">
        <v>1.01E-3</v>
      </c>
      <c r="O61" s="160">
        <f>ROUND(E61*N61,2)</f>
        <v>0.04</v>
      </c>
      <c r="P61" s="160">
        <v>0</v>
      </c>
      <c r="Q61" s="160">
        <f>ROUND(E61*P61,2)</f>
        <v>0</v>
      </c>
      <c r="R61" s="160"/>
      <c r="S61" s="160" t="s">
        <v>106</v>
      </c>
      <c r="T61" s="160" t="s">
        <v>106</v>
      </c>
      <c r="U61" s="160">
        <v>0.38469999999999999</v>
      </c>
      <c r="V61" s="160">
        <f>ROUND(E61*U61,2)</f>
        <v>16.079999999999998</v>
      </c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107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237" t="s">
        <v>177</v>
      </c>
      <c r="D62" s="238"/>
      <c r="E62" s="238"/>
      <c r="F62" s="238"/>
      <c r="G62" s="238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166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239" t="s">
        <v>174</v>
      </c>
      <c r="D63" s="240"/>
      <c r="E63" s="240"/>
      <c r="F63" s="240"/>
      <c r="G63" s="24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166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69">
        <v>36</v>
      </c>
      <c r="B64" s="170" t="s">
        <v>190</v>
      </c>
      <c r="C64" s="185" t="s">
        <v>191</v>
      </c>
      <c r="D64" s="171" t="s">
        <v>131</v>
      </c>
      <c r="E64" s="172">
        <v>4.4000000000000004</v>
      </c>
      <c r="F64" s="173"/>
      <c r="G64" s="174">
        <f>ROUND(E64*F64,2)</f>
        <v>0</v>
      </c>
      <c r="H64" s="161"/>
      <c r="I64" s="160">
        <f>ROUND(E64*H64,2)</f>
        <v>0</v>
      </c>
      <c r="J64" s="161"/>
      <c r="K64" s="160">
        <f>ROUND(E64*J64,2)</f>
        <v>0</v>
      </c>
      <c r="L64" s="160">
        <v>21</v>
      </c>
      <c r="M64" s="160">
        <f>G64*(1+L64/100)</f>
        <v>0</v>
      </c>
      <c r="N64" s="160">
        <v>2.1800000000000001E-3</v>
      </c>
      <c r="O64" s="160">
        <f>ROUND(E64*N64,2)</f>
        <v>0.01</v>
      </c>
      <c r="P64" s="160">
        <v>0</v>
      </c>
      <c r="Q64" s="160">
        <f>ROUND(E64*P64,2)</f>
        <v>0</v>
      </c>
      <c r="R64" s="160"/>
      <c r="S64" s="160" t="s">
        <v>106</v>
      </c>
      <c r="T64" s="160" t="s">
        <v>106</v>
      </c>
      <c r="U64" s="160">
        <v>0.56179999999999997</v>
      </c>
      <c r="V64" s="160">
        <f>ROUND(E64*U64,2)</f>
        <v>2.4700000000000002</v>
      </c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107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237" t="s">
        <v>177</v>
      </c>
      <c r="D65" s="238"/>
      <c r="E65" s="238"/>
      <c r="F65" s="238"/>
      <c r="G65" s="238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166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239" t="s">
        <v>174</v>
      </c>
      <c r="D66" s="240"/>
      <c r="E66" s="240"/>
      <c r="F66" s="240"/>
      <c r="G66" s="24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166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69">
        <v>37</v>
      </c>
      <c r="B67" s="170" t="s">
        <v>192</v>
      </c>
      <c r="C67" s="185" t="s">
        <v>193</v>
      </c>
      <c r="D67" s="171" t="s">
        <v>131</v>
      </c>
      <c r="E67" s="172">
        <v>41.8</v>
      </c>
      <c r="F67" s="173"/>
      <c r="G67" s="174">
        <f>ROUND(E67*F67,2)</f>
        <v>0</v>
      </c>
      <c r="H67" s="161"/>
      <c r="I67" s="160">
        <f>ROUND(E67*H67,2)</f>
        <v>0</v>
      </c>
      <c r="J67" s="161"/>
      <c r="K67" s="160">
        <f>ROUND(E67*J67,2)</f>
        <v>0</v>
      </c>
      <c r="L67" s="160">
        <v>21</v>
      </c>
      <c r="M67" s="160">
        <f>G67*(1+L67/100)</f>
        <v>0</v>
      </c>
      <c r="N67" s="160">
        <v>9.0000000000000006E-5</v>
      </c>
      <c r="O67" s="160">
        <f>ROUND(E67*N67,2)</f>
        <v>0</v>
      </c>
      <c r="P67" s="160">
        <v>0</v>
      </c>
      <c r="Q67" s="160">
        <f>ROUND(E67*P67,2)</f>
        <v>0</v>
      </c>
      <c r="R67" s="160"/>
      <c r="S67" s="160" t="s">
        <v>106</v>
      </c>
      <c r="T67" s="160" t="s">
        <v>106</v>
      </c>
      <c r="U67" s="160">
        <v>0.157</v>
      </c>
      <c r="V67" s="160">
        <f>ROUND(E67*U67,2)</f>
        <v>6.56</v>
      </c>
      <c r="W67" s="160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107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237" t="s">
        <v>194</v>
      </c>
      <c r="D68" s="238"/>
      <c r="E68" s="238"/>
      <c r="F68" s="238"/>
      <c r="G68" s="238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166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69">
        <v>38</v>
      </c>
      <c r="B69" s="170" t="s">
        <v>195</v>
      </c>
      <c r="C69" s="185" t="s">
        <v>196</v>
      </c>
      <c r="D69" s="171" t="s">
        <v>131</v>
      </c>
      <c r="E69" s="172">
        <v>5</v>
      </c>
      <c r="F69" s="173"/>
      <c r="G69" s="174">
        <f>ROUND(E69*F69,2)</f>
        <v>0</v>
      </c>
      <c r="H69" s="161"/>
      <c r="I69" s="160">
        <f>ROUND(E69*H69,2)</f>
        <v>0</v>
      </c>
      <c r="J69" s="161"/>
      <c r="K69" s="160">
        <f>ROUND(E69*J69,2)</f>
        <v>0</v>
      </c>
      <c r="L69" s="160">
        <v>21</v>
      </c>
      <c r="M69" s="160">
        <f>G69*(1+L69/100)</f>
        <v>0</v>
      </c>
      <c r="N69" s="160">
        <v>1.2E-4</v>
      </c>
      <c r="O69" s="160">
        <f>ROUND(E69*N69,2)</f>
        <v>0</v>
      </c>
      <c r="P69" s="160">
        <v>0</v>
      </c>
      <c r="Q69" s="160">
        <f>ROUND(E69*P69,2)</f>
        <v>0</v>
      </c>
      <c r="R69" s="160"/>
      <c r="S69" s="160" t="s">
        <v>106</v>
      </c>
      <c r="T69" s="160" t="s">
        <v>106</v>
      </c>
      <c r="U69" s="160">
        <v>0.17</v>
      </c>
      <c r="V69" s="160">
        <f>ROUND(E69*U69,2)</f>
        <v>0.85</v>
      </c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107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237" t="s">
        <v>194</v>
      </c>
      <c r="D70" s="238"/>
      <c r="E70" s="238"/>
      <c r="F70" s="238"/>
      <c r="G70" s="238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166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 x14ac:dyDescent="0.2">
      <c r="A71" s="169">
        <v>39</v>
      </c>
      <c r="B71" s="170" t="s">
        <v>197</v>
      </c>
      <c r="C71" s="185" t="s">
        <v>198</v>
      </c>
      <c r="D71" s="171" t="s">
        <v>131</v>
      </c>
      <c r="E71" s="172">
        <v>4.4000000000000004</v>
      </c>
      <c r="F71" s="173"/>
      <c r="G71" s="174">
        <f>ROUND(E71*F71,2)</f>
        <v>0</v>
      </c>
      <c r="H71" s="161"/>
      <c r="I71" s="160">
        <f>ROUND(E71*H71,2)</f>
        <v>0</v>
      </c>
      <c r="J71" s="161"/>
      <c r="K71" s="160">
        <f>ROUND(E71*J71,2)</f>
        <v>0</v>
      </c>
      <c r="L71" s="160">
        <v>21</v>
      </c>
      <c r="M71" s="160">
        <f>G71*(1+L71/100)</f>
        <v>0</v>
      </c>
      <c r="N71" s="160">
        <v>1.8000000000000001E-4</v>
      </c>
      <c r="O71" s="160">
        <f>ROUND(E71*N71,2)</f>
        <v>0</v>
      </c>
      <c r="P71" s="160">
        <v>0</v>
      </c>
      <c r="Q71" s="160">
        <f>ROUND(E71*P71,2)</f>
        <v>0</v>
      </c>
      <c r="R71" s="160"/>
      <c r="S71" s="160" t="s">
        <v>106</v>
      </c>
      <c r="T71" s="160" t="s">
        <v>106</v>
      </c>
      <c r="U71" s="160">
        <v>0.2</v>
      </c>
      <c r="V71" s="160">
        <f>ROUND(E71*U71,2)</f>
        <v>0.88</v>
      </c>
      <c r="W71" s="160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107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237" t="s">
        <v>194</v>
      </c>
      <c r="D72" s="238"/>
      <c r="E72" s="238"/>
      <c r="F72" s="238"/>
      <c r="G72" s="238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166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69">
        <v>40</v>
      </c>
      <c r="B73" s="170" t="s">
        <v>199</v>
      </c>
      <c r="C73" s="185" t="s">
        <v>200</v>
      </c>
      <c r="D73" s="171" t="s">
        <v>131</v>
      </c>
      <c r="E73" s="172">
        <v>14.74</v>
      </c>
      <c r="F73" s="173"/>
      <c r="G73" s="174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21</v>
      </c>
      <c r="M73" s="160">
        <f>G73*(1+L73/100)</f>
        <v>0</v>
      </c>
      <c r="N73" s="160">
        <v>2.0000000000000002E-5</v>
      </c>
      <c r="O73" s="160">
        <f>ROUND(E73*N73,2)</f>
        <v>0</v>
      </c>
      <c r="P73" s="160">
        <v>0</v>
      </c>
      <c r="Q73" s="160">
        <f>ROUND(E73*P73,2)</f>
        <v>0</v>
      </c>
      <c r="R73" s="160"/>
      <c r="S73" s="160" t="s">
        <v>106</v>
      </c>
      <c r="T73" s="160" t="s">
        <v>106</v>
      </c>
      <c r="U73" s="160">
        <v>0.129</v>
      </c>
      <c r="V73" s="160">
        <f>ROUND(E73*U73,2)</f>
        <v>1.9</v>
      </c>
      <c r="W73" s="160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107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237" t="s">
        <v>194</v>
      </c>
      <c r="D74" s="238"/>
      <c r="E74" s="238"/>
      <c r="F74" s="238"/>
      <c r="G74" s="238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166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69">
        <v>41</v>
      </c>
      <c r="B75" s="170" t="s">
        <v>201</v>
      </c>
      <c r="C75" s="185" t="s">
        <v>202</v>
      </c>
      <c r="D75" s="171" t="s">
        <v>131</v>
      </c>
      <c r="E75" s="172">
        <v>26.84</v>
      </c>
      <c r="F75" s="173"/>
      <c r="G75" s="174">
        <f>ROUND(E75*F75,2)</f>
        <v>0</v>
      </c>
      <c r="H75" s="161"/>
      <c r="I75" s="160">
        <f>ROUND(E75*H75,2)</f>
        <v>0</v>
      </c>
      <c r="J75" s="161"/>
      <c r="K75" s="160">
        <f>ROUND(E75*J75,2)</f>
        <v>0</v>
      </c>
      <c r="L75" s="160">
        <v>21</v>
      </c>
      <c r="M75" s="160">
        <f>G75*(1+L75/100)</f>
        <v>0</v>
      </c>
      <c r="N75" s="160">
        <v>2.5000000000000001E-4</v>
      </c>
      <c r="O75" s="160">
        <f>ROUND(E75*N75,2)</f>
        <v>0.01</v>
      </c>
      <c r="P75" s="160">
        <v>0</v>
      </c>
      <c r="Q75" s="160">
        <f>ROUND(E75*P75,2)</f>
        <v>0</v>
      </c>
      <c r="R75" s="160"/>
      <c r="S75" s="160" t="s">
        <v>106</v>
      </c>
      <c r="T75" s="160" t="s">
        <v>106</v>
      </c>
      <c r="U75" s="160">
        <v>0.22500000000000001</v>
      </c>
      <c r="V75" s="160">
        <f>ROUND(E75*U75,2)</f>
        <v>6.04</v>
      </c>
      <c r="W75" s="160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107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237" t="s">
        <v>194</v>
      </c>
      <c r="D76" s="238"/>
      <c r="E76" s="238"/>
      <c r="F76" s="238"/>
      <c r="G76" s="238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166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69">
        <v>42</v>
      </c>
      <c r="B77" s="170" t="s">
        <v>203</v>
      </c>
      <c r="C77" s="185" t="s">
        <v>204</v>
      </c>
      <c r="D77" s="171" t="s">
        <v>131</v>
      </c>
      <c r="E77" s="172">
        <v>2.95</v>
      </c>
      <c r="F77" s="173"/>
      <c r="G77" s="174">
        <f>ROUND(E77*F77,2)</f>
        <v>0</v>
      </c>
      <c r="H77" s="161"/>
      <c r="I77" s="160">
        <f>ROUND(E77*H77,2)</f>
        <v>0</v>
      </c>
      <c r="J77" s="161"/>
      <c r="K77" s="160">
        <f>ROUND(E77*J77,2)</f>
        <v>0</v>
      </c>
      <c r="L77" s="160">
        <v>21</v>
      </c>
      <c r="M77" s="160">
        <f>G77*(1+L77/100)</f>
        <v>0</v>
      </c>
      <c r="N77" s="160">
        <v>3.8000000000000002E-4</v>
      </c>
      <c r="O77" s="160">
        <f>ROUND(E77*N77,2)</f>
        <v>0</v>
      </c>
      <c r="P77" s="160">
        <v>0</v>
      </c>
      <c r="Q77" s="160">
        <f>ROUND(E77*P77,2)</f>
        <v>0</v>
      </c>
      <c r="R77" s="160"/>
      <c r="S77" s="160" t="s">
        <v>106</v>
      </c>
      <c r="T77" s="160" t="s">
        <v>106</v>
      </c>
      <c r="U77" s="160">
        <v>0.245</v>
      </c>
      <c r="V77" s="160">
        <f>ROUND(E77*U77,2)</f>
        <v>0.72</v>
      </c>
      <c r="W77" s="160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107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237" t="s">
        <v>194</v>
      </c>
      <c r="D78" s="238"/>
      <c r="E78" s="238"/>
      <c r="F78" s="238"/>
      <c r="G78" s="238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166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69">
        <v>43</v>
      </c>
      <c r="B79" s="170" t="s">
        <v>205</v>
      </c>
      <c r="C79" s="185" t="s">
        <v>206</v>
      </c>
      <c r="D79" s="171" t="s">
        <v>131</v>
      </c>
      <c r="E79" s="172">
        <v>36.299999999999997</v>
      </c>
      <c r="F79" s="173"/>
      <c r="G79" s="174">
        <f>ROUND(E79*F79,2)</f>
        <v>0</v>
      </c>
      <c r="H79" s="161"/>
      <c r="I79" s="160">
        <f>ROUND(E79*H79,2)</f>
        <v>0</v>
      </c>
      <c r="J79" s="161"/>
      <c r="K79" s="160">
        <f>ROUND(E79*J79,2)</f>
        <v>0</v>
      </c>
      <c r="L79" s="160">
        <v>21</v>
      </c>
      <c r="M79" s="160">
        <f>G79*(1+L79/100)</f>
        <v>0</v>
      </c>
      <c r="N79" s="160">
        <v>6.9999999999999994E-5</v>
      </c>
      <c r="O79" s="160">
        <f>ROUND(E79*N79,2)</f>
        <v>0</v>
      </c>
      <c r="P79" s="160">
        <v>0</v>
      </c>
      <c r="Q79" s="160">
        <f>ROUND(E79*P79,2)</f>
        <v>0</v>
      </c>
      <c r="R79" s="160"/>
      <c r="S79" s="160" t="s">
        <v>106</v>
      </c>
      <c r="T79" s="160" t="s">
        <v>106</v>
      </c>
      <c r="U79" s="160">
        <v>0.129</v>
      </c>
      <c r="V79" s="160">
        <f>ROUND(E79*U79,2)</f>
        <v>4.68</v>
      </c>
      <c r="W79" s="160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107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237" t="s">
        <v>194</v>
      </c>
      <c r="D80" s="238"/>
      <c r="E80" s="238"/>
      <c r="F80" s="238"/>
      <c r="G80" s="238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166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69">
        <v>44</v>
      </c>
      <c r="B81" s="170" t="s">
        <v>207</v>
      </c>
      <c r="C81" s="185" t="s">
        <v>208</v>
      </c>
      <c r="D81" s="171" t="s">
        <v>131</v>
      </c>
      <c r="E81" s="172">
        <v>38.39</v>
      </c>
      <c r="F81" s="173"/>
      <c r="G81" s="174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21</v>
      </c>
      <c r="M81" s="160">
        <f>G81*(1+L81/100)</f>
        <v>0</v>
      </c>
      <c r="N81" s="160">
        <v>1.2999999999999999E-4</v>
      </c>
      <c r="O81" s="160">
        <f>ROUND(E81*N81,2)</f>
        <v>0</v>
      </c>
      <c r="P81" s="160">
        <v>0</v>
      </c>
      <c r="Q81" s="160">
        <f>ROUND(E81*P81,2)</f>
        <v>0</v>
      </c>
      <c r="R81" s="160"/>
      <c r="S81" s="160" t="s">
        <v>106</v>
      </c>
      <c r="T81" s="160" t="s">
        <v>106</v>
      </c>
      <c r="U81" s="160">
        <v>0.157</v>
      </c>
      <c r="V81" s="160">
        <f>ROUND(E81*U81,2)</f>
        <v>6.03</v>
      </c>
      <c r="W81" s="160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107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237" t="s">
        <v>194</v>
      </c>
      <c r="D82" s="238"/>
      <c r="E82" s="238"/>
      <c r="F82" s="238"/>
      <c r="G82" s="238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166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69">
        <v>45</v>
      </c>
      <c r="B83" s="170" t="s">
        <v>209</v>
      </c>
      <c r="C83" s="185" t="s">
        <v>210</v>
      </c>
      <c r="D83" s="171" t="s">
        <v>131</v>
      </c>
      <c r="E83" s="172">
        <v>21.56</v>
      </c>
      <c r="F83" s="173"/>
      <c r="G83" s="174">
        <f>ROUND(E83*F83,2)</f>
        <v>0</v>
      </c>
      <c r="H83" s="161"/>
      <c r="I83" s="160">
        <f>ROUND(E83*H83,2)</f>
        <v>0</v>
      </c>
      <c r="J83" s="161"/>
      <c r="K83" s="160">
        <f>ROUND(E83*J83,2)</f>
        <v>0</v>
      </c>
      <c r="L83" s="160">
        <v>21</v>
      </c>
      <c r="M83" s="160">
        <f>G83*(1+L83/100)</f>
        <v>0</v>
      </c>
      <c r="N83" s="160">
        <v>1.9000000000000001E-4</v>
      </c>
      <c r="O83" s="160">
        <f>ROUND(E83*N83,2)</f>
        <v>0</v>
      </c>
      <c r="P83" s="160">
        <v>0</v>
      </c>
      <c r="Q83" s="160">
        <f>ROUND(E83*P83,2)</f>
        <v>0</v>
      </c>
      <c r="R83" s="160"/>
      <c r="S83" s="160" t="s">
        <v>106</v>
      </c>
      <c r="T83" s="160" t="s">
        <v>106</v>
      </c>
      <c r="U83" s="160">
        <v>0.17</v>
      </c>
      <c r="V83" s="160">
        <f>ROUND(E83*U83,2)</f>
        <v>3.67</v>
      </c>
      <c r="W83" s="160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107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237" t="s">
        <v>194</v>
      </c>
      <c r="D84" s="238"/>
      <c r="E84" s="238"/>
      <c r="F84" s="238"/>
      <c r="G84" s="238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166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 x14ac:dyDescent="0.2">
      <c r="A85" s="169">
        <v>46</v>
      </c>
      <c r="B85" s="170" t="s">
        <v>211</v>
      </c>
      <c r="C85" s="185" t="s">
        <v>212</v>
      </c>
      <c r="D85" s="171" t="s">
        <v>131</v>
      </c>
      <c r="E85" s="172">
        <v>42.02</v>
      </c>
      <c r="F85" s="173"/>
      <c r="G85" s="174">
        <f>ROUND(E85*F85,2)</f>
        <v>0</v>
      </c>
      <c r="H85" s="161"/>
      <c r="I85" s="160">
        <f>ROUND(E85*H85,2)</f>
        <v>0</v>
      </c>
      <c r="J85" s="161"/>
      <c r="K85" s="160">
        <f>ROUND(E85*J85,2)</f>
        <v>0</v>
      </c>
      <c r="L85" s="160">
        <v>21</v>
      </c>
      <c r="M85" s="160">
        <f>G85*(1+L85/100)</f>
        <v>0</v>
      </c>
      <c r="N85" s="160">
        <v>2.3000000000000001E-4</v>
      </c>
      <c r="O85" s="160">
        <f>ROUND(E85*N85,2)</f>
        <v>0.01</v>
      </c>
      <c r="P85" s="160">
        <v>0</v>
      </c>
      <c r="Q85" s="160">
        <f>ROUND(E85*P85,2)</f>
        <v>0</v>
      </c>
      <c r="R85" s="160"/>
      <c r="S85" s="160" t="s">
        <v>106</v>
      </c>
      <c r="T85" s="160" t="s">
        <v>106</v>
      </c>
      <c r="U85" s="160">
        <v>0.2</v>
      </c>
      <c r="V85" s="160">
        <f>ROUND(E85*U85,2)</f>
        <v>8.4</v>
      </c>
      <c r="W85" s="160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107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237" t="s">
        <v>194</v>
      </c>
      <c r="D86" s="238"/>
      <c r="E86" s="238"/>
      <c r="F86" s="238"/>
      <c r="G86" s="238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166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69">
        <v>47</v>
      </c>
      <c r="B87" s="170" t="s">
        <v>213</v>
      </c>
      <c r="C87" s="185" t="s">
        <v>214</v>
      </c>
      <c r="D87" s="171" t="s">
        <v>131</v>
      </c>
      <c r="E87" s="172">
        <v>48.000999999999998</v>
      </c>
      <c r="F87" s="173"/>
      <c r="G87" s="174">
        <f>ROUND(E87*F87,2)</f>
        <v>0</v>
      </c>
      <c r="H87" s="161"/>
      <c r="I87" s="160">
        <f>ROUND(E87*H87,2)</f>
        <v>0</v>
      </c>
      <c r="J87" s="161"/>
      <c r="K87" s="160">
        <f>ROUND(E87*J87,2)</f>
        <v>0</v>
      </c>
      <c r="L87" s="160">
        <v>21</v>
      </c>
      <c r="M87" s="160">
        <f>G87*(1+L87/100)</f>
        <v>0</v>
      </c>
      <c r="N87" s="160">
        <v>2.7E-4</v>
      </c>
      <c r="O87" s="160">
        <f>ROUND(E87*N87,2)</f>
        <v>0.01</v>
      </c>
      <c r="P87" s="160">
        <v>0</v>
      </c>
      <c r="Q87" s="160">
        <f>ROUND(E87*P87,2)</f>
        <v>0</v>
      </c>
      <c r="R87" s="160"/>
      <c r="S87" s="160" t="s">
        <v>106</v>
      </c>
      <c r="T87" s="160" t="s">
        <v>106</v>
      </c>
      <c r="U87" s="160">
        <v>0.215</v>
      </c>
      <c r="V87" s="160">
        <f>ROUND(E87*U87,2)</f>
        <v>10.32</v>
      </c>
      <c r="W87" s="160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107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237" t="s">
        <v>194</v>
      </c>
      <c r="D88" s="238"/>
      <c r="E88" s="238"/>
      <c r="F88" s="238"/>
      <c r="G88" s="238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166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169">
        <v>48</v>
      </c>
      <c r="B89" s="170" t="s">
        <v>215</v>
      </c>
      <c r="C89" s="185" t="s">
        <v>216</v>
      </c>
      <c r="D89" s="171" t="s">
        <v>131</v>
      </c>
      <c r="E89" s="172">
        <v>28.975100000000001</v>
      </c>
      <c r="F89" s="173"/>
      <c r="G89" s="174">
        <f>ROUND(E89*F89,2)</f>
        <v>0</v>
      </c>
      <c r="H89" s="161"/>
      <c r="I89" s="160">
        <f>ROUND(E89*H89,2)</f>
        <v>0</v>
      </c>
      <c r="J89" s="161"/>
      <c r="K89" s="160">
        <f>ROUND(E89*J89,2)</f>
        <v>0</v>
      </c>
      <c r="L89" s="160">
        <v>21</v>
      </c>
      <c r="M89" s="160">
        <f>G89*(1+L89/100)</f>
        <v>0</v>
      </c>
      <c r="N89" s="160">
        <v>3.1E-4</v>
      </c>
      <c r="O89" s="160">
        <f>ROUND(E89*N89,2)</f>
        <v>0.01</v>
      </c>
      <c r="P89" s="160">
        <v>0</v>
      </c>
      <c r="Q89" s="160">
        <f>ROUND(E89*P89,2)</f>
        <v>0</v>
      </c>
      <c r="R89" s="160"/>
      <c r="S89" s="160" t="s">
        <v>106</v>
      </c>
      <c r="T89" s="160" t="s">
        <v>106</v>
      </c>
      <c r="U89" s="160">
        <v>0.22500000000000001</v>
      </c>
      <c r="V89" s="160">
        <f>ROUND(E89*U89,2)</f>
        <v>6.52</v>
      </c>
      <c r="W89" s="160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107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237" t="s">
        <v>194</v>
      </c>
      <c r="D90" s="238"/>
      <c r="E90" s="238"/>
      <c r="F90" s="238"/>
      <c r="G90" s="238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166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69">
        <v>49</v>
      </c>
      <c r="B91" s="170" t="s">
        <v>217</v>
      </c>
      <c r="C91" s="185" t="s">
        <v>218</v>
      </c>
      <c r="D91" s="171" t="s">
        <v>131</v>
      </c>
      <c r="E91" s="172">
        <v>2.4500000000000002</v>
      </c>
      <c r="F91" s="173"/>
      <c r="G91" s="174">
        <f>ROUND(E91*F91,2)</f>
        <v>0</v>
      </c>
      <c r="H91" s="161"/>
      <c r="I91" s="160">
        <f>ROUND(E91*H91,2)</f>
        <v>0</v>
      </c>
      <c r="J91" s="161"/>
      <c r="K91" s="160">
        <f>ROUND(E91*J91,2)</f>
        <v>0</v>
      </c>
      <c r="L91" s="160">
        <v>21</v>
      </c>
      <c r="M91" s="160">
        <f>G91*(1+L91/100)</f>
        <v>0</v>
      </c>
      <c r="N91" s="160">
        <v>5.5000000000000003E-4</v>
      </c>
      <c r="O91" s="160">
        <f>ROUND(E91*N91,2)</f>
        <v>0</v>
      </c>
      <c r="P91" s="160">
        <v>0</v>
      </c>
      <c r="Q91" s="160">
        <f>ROUND(E91*P91,2)</f>
        <v>0</v>
      </c>
      <c r="R91" s="160"/>
      <c r="S91" s="160" t="s">
        <v>106</v>
      </c>
      <c r="T91" s="160" t="s">
        <v>106</v>
      </c>
      <c r="U91" s="160">
        <v>0.245</v>
      </c>
      <c r="V91" s="160">
        <f>ROUND(E91*U91,2)</f>
        <v>0.6</v>
      </c>
      <c r="W91" s="160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107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237" t="s">
        <v>194</v>
      </c>
      <c r="D92" s="238"/>
      <c r="E92" s="238"/>
      <c r="F92" s="238"/>
      <c r="G92" s="238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166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5">
        <v>50</v>
      </c>
      <c r="B93" s="176" t="s">
        <v>219</v>
      </c>
      <c r="C93" s="184" t="s">
        <v>220</v>
      </c>
      <c r="D93" s="177" t="s">
        <v>221</v>
      </c>
      <c r="E93" s="178">
        <v>1</v>
      </c>
      <c r="F93" s="179"/>
      <c r="G93" s="180">
        <f t="shared" ref="G93:G118" si="7">ROUND(E93*F93,2)</f>
        <v>0</v>
      </c>
      <c r="H93" s="161"/>
      <c r="I93" s="160">
        <f t="shared" ref="I93:I118" si="8">ROUND(E93*H93,2)</f>
        <v>0</v>
      </c>
      <c r="J93" s="161"/>
      <c r="K93" s="160">
        <f t="shared" ref="K93:K118" si="9">ROUND(E93*J93,2)</f>
        <v>0</v>
      </c>
      <c r="L93" s="160">
        <v>21</v>
      </c>
      <c r="M93" s="160">
        <f t="shared" ref="M93:M118" si="10">G93*(1+L93/100)</f>
        <v>0</v>
      </c>
      <c r="N93" s="160">
        <v>6.2899999999999996E-3</v>
      </c>
      <c r="O93" s="160">
        <f t="shared" ref="O93:O118" si="11">ROUND(E93*N93,2)</f>
        <v>0.01</v>
      </c>
      <c r="P93" s="160">
        <v>0</v>
      </c>
      <c r="Q93" s="160">
        <f t="shared" ref="Q93:Q118" si="12">ROUND(E93*P93,2)</f>
        <v>0</v>
      </c>
      <c r="R93" s="160"/>
      <c r="S93" s="160" t="s">
        <v>106</v>
      </c>
      <c r="T93" s="160" t="s">
        <v>106</v>
      </c>
      <c r="U93" s="160">
        <v>0.251</v>
      </c>
      <c r="V93" s="160">
        <f t="shared" ref="V93:V118" si="13">ROUND(E93*U93,2)</f>
        <v>0.25</v>
      </c>
      <c r="W93" s="160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107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5">
        <v>51</v>
      </c>
      <c r="B94" s="176" t="s">
        <v>222</v>
      </c>
      <c r="C94" s="184" t="s">
        <v>223</v>
      </c>
      <c r="D94" s="177" t="s">
        <v>221</v>
      </c>
      <c r="E94" s="178">
        <v>1</v>
      </c>
      <c r="F94" s="179"/>
      <c r="G94" s="180">
        <f t="shared" si="7"/>
        <v>0</v>
      </c>
      <c r="H94" s="161"/>
      <c r="I94" s="160">
        <f t="shared" si="8"/>
        <v>0</v>
      </c>
      <c r="J94" s="161"/>
      <c r="K94" s="160">
        <f t="shared" si="9"/>
        <v>0</v>
      </c>
      <c r="L94" s="160">
        <v>21</v>
      </c>
      <c r="M94" s="160">
        <f t="shared" si="10"/>
        <v>0</v>
      </c>
      <c r="N94" s="160">
        <v>8.94E-3</v>
      </c>
      <c r="O94" s="160">
        <f t="shared" si="11"/>
        <v>0.01</v>
      </c>
      <c r="P94" s="160">
        <v>0</v>
      </c>
      <c r="Q94" s="160">
        <f t="shared" si="12"/>
        <v>0</v>
      </c>
      <c r="R94" s="160"/>
      <c r="S94" s="160" t="s">
        <v>106</v>
      </c>
      <c r="T94" s="160" t="s">
        <v>106</v>
      </c>
      <c r="U94" s="160">
        <v>1.488</v>
      </c>
      <c r="V94" s="160">
        <f t="shared" si="13"/>
        <v>1.49</v>
      </c>
      <c r="W94" s="160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107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5">
        <v>52</v>
      </c>
      <c r="B95" s="176" t="s">
        <v>224</v>
      </c>
      <c r="C95" s="184" t="s">
        <v>225</v>
      </c>
      <c r="D95" s="177" t="s">
        <v>221</v>
      </c>
      <c r="E95" s="178">
        <v>7</v>
      </c>
      <c r="F95" s="179"/>
      <c r="G95" s="180">
        <f t="shared" si="7"/>
        <v>0</v>
      </c>
      <c r="H95" s="161"/>
      <c r="I95" s="160">
        <f t="shared" si="8"/>
        <v>0</v>
      </c>
      <c r="J95" s="161"/>
      <c r="K95" s="160">
        <f t="shared" si="9"/>
        <v>0</v>
      </c>
      <c r="L95" s="160">
        <v>21</v>
      </c>
      <c r="M95" s="160">
        <f t="shared" si="10"/>
        <v>0</v>
      </c>
      <c r="N95" s="160">
        <v>0</v>
      </c>
      <c r="O95" s="160">
        <f t="shared" si="11"/>
        <v>0</v>
      </c>
      <c r="P95" s="160">
        <v>1.4599999999999999E-3</v>
      </c>
      <c r="Q95" s="160">
        <f t="shared" si="12"/>
        <v>0.01</v>
      </c>
      <c r="R95" s="160"/>
      <c r="S95" s="160" t="s">
        <v>106</v>
      </c>
      <c r="T95" s="160" t="s">
        <v>106</v>
      </c>
      <c r="U95" s="160">
        <v>0.10299999999999999</v>
      </c>
      <c r="V95" s="160">
        <f t="shared" si="13"/>
        <v>0.72</v>
      </c>
      <c r="W95" s="160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107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75">
        <v>53</v>
      </c>
      <c r="B96" s="176" t="s">
        <v>226</v>
      </c>
      <c r="C96" s="184" t="s">
        <v>227</v>
      </c>
      <c r="D96" s="177" t="s">
        <v>221</v>
      </c>
      <c r="E96" s="178">
        <v>8</v>
      </c>
      <c r="F96" s="179"/>
      <c r="G96" s="180">
        <f t="shared" si="7"/>
        <v>0</v>
      </c>
      <c r="H96" s="161"/>
      <c r="I96" s="160">
        <f t="shared" si="8"/>
        <v>0</v>
      </c>
      <c r="J96" s="161"/>
      <c r="K96" s="160">
        <f t="shared" si="9"/>
        <v>0</v>
      </c>
      <c r="L96" s="160">
        <v>21</v>
      </c>
      <c r="M96" s="160">
        <f t="shared" si="10"/>
        <v>0</v>
      </c>
      <c r="N96" s="160">
        <v>0</v>
      </c>
      <c r="O96" s="160">
        <f t="shared" si="11"/>
        <v>0</v>
      </c>
      <c r="P96" s="160">
        <v>2.4399999999999999E-3</v>
      </c>
      <c r="Q96" s="160">
        <f t="shared" si="12"/>
        <v>0.02</v>
      </c>
      <c r="R96" s="160"/>
      <c r="S96" s="160" t="s">
        <v>106</v>
      </c>
      <c r="T96" s="160" t="s">
        <v>106</v>
      </c>
      <c r="U96" s="160">
        <v>0.114</v>
      </c>
      <c r="V96" s="160">
        <f t="shared" si="13"/>
        <v>0.91</v>
      </c>
      <c r="W96" s="160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107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75">
        <v>54</v>
      </c>
      <c r="B97" s="176" t="s">
        <v>228</v>
      </c>
      <c r="C97" s="184" t="s">
        <v>229</v>
      </c>
      <c r="D97" s="177" t="s">
        <v>221</v>
      </c>
      <c r="E97" s="178">
        <v>6</v>
      </c>
      <c r="F97" s="179"/>
      <c r="G97" s="180">
        <f t="shared" si="7"/>
        <v>0</v>
      </c>
      <c r="H97" s="161"/>
      <c r="I97" s="160">
        <f t="shared" si="8"/>
        <v>0</v>
      </c>
      <c r="J97" s="161"/>
      <c r="K97" s="160">
        <f t="shared" si="9"/>
        <v>0</v>
      </c>
      <c r="L97" s="160">
        <v>21</v>
      </c>
      <c r="M97" s="160">
        <f t="shared" si="10"/>
        <v>0</v>
      </c>
      <c r="N97" s="160">
        <v>0</v>
      </c>
      <c r="O97" s="160">
        <f t="shared" si="11"/>
        <v>0</v>
      </c>
      <c r="P97" s="160">
        <v>5.47E-3</v>
      </c>
      <c r="Q97" s="160">
        <f t="shared" si="12"/>
        <v>0.03</v>
      </c>
      <c r="R97" s="160"/>
      <c r="S97" s="160" t="s">
        <v>106</v>
      </c>
      <c r="T97" s="160" t="s">
        <v>106</v>
      </c>
      <c r="U97" s="160">
        <v>0.10299999999999999</v>
      </c>
      <c r="V97" s="160">
        <f t="shared" si="13"/>
        <v>0.62</v>
      </c>
      <c r="W97" s="160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107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75">
        <v>55</v>
      </c>
      <c r="B98" s="176" t="s">
        <v>230</v>
      </c>
      <c r="C98" s="184" t="s">
        <v>231</v>
      </c>
      <c r="D98" s="177" t="s">
        <v>221</v>
      </c>
      <c r="E98" s="178">
        <v>7</v>
      </c>
      <c r="F98" s="179"/>
      <c r="G98" s="180">
        <f t="shared" si="7"/>
        <v>0</v>
      </c>
      <c r="H98" s="161"/>
      <c r="I98" s="160">
        <f t="shared" si="8"/>
        <v>0</v>
      </c>
      <c r="J98" s="161"/>
      <c r="K98" s="160">
        <f t="shared" si="9"/>
        <v>0</v>
      </c>
      <c r="L98" s="160">
        <v>21</v>
      </c>
      <c r="M98" s="160">
        <f t="shared" si="10"/>
        <v>0</v>
      </c>
      <c r="N98" s="160">
        <v>1.2999999999999999E-4</v>
      </c>
      <c r="O98" s="160">
        <f t="shared" si="11"/>
        <v>0</v>
      </c>
      <c r="P98" s="160">
        <v>0</v>
      </c>
      <c r="Q98" s="160">
        <f t="shared" si="12"/>
        <v>0</v>
      </c>
      <c r="R98" s="160"/>
      <c r="S98" s="160" t="s">
        <v>106</v>
      </c>
      <c r="T98" s="160" t="s">
        <v>106</v>
      </c>
      <c r="U98" s="160">
        <v>8.3000000000000004E-2</v>
      </c>
      <c r="V98" s="160">
        <f t="shared" si="13"/>
        <v>0.57999999999999996</v>
      </c>
      <c r="W98" s="160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107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5">
        <v>56</v>
      </c>
      <c r="B99" s="176" t="s">
        <v>232</v>
      </c>
      <c r="C99" s="184" t="s">
        <v>233</v>
      </c>
      <c r="D99" s="177" t="s">
        <v>221</v>
      </c>
      <c r="E99" s="178">
        <v>3</v>
      </c>
      <c r="F99" s="179"/>
      <c r="G99" s="180">
        <f t="shared" si="7"/>
        <v>0</v>
      </c>
      <c r="H99" s="161"/>
      <c r="I99" s="160">
        <f t="shared" si="8"/>
        <v>0</v>
      </c>
      <c r="J99" s="161"/>
      <c r="K99" s="160">
        <f t="shared" si="9"/>
        <v>0</v>
      </c>
      <c r="L99" s="160">
        <v>21</v>
      </c>
      <c r="M99" s="160">
        <f t="shared" si="10"/>
        <v>0</v>
      </c>
      <c r="N99" s="160">
        <v>1.5E-3</v>
      </c>
      <c r="O99" s="160">
        <f t="shared" si="11"/>
        <v>0</v>
      </c>
      <c r="P99" s="160">
        <v>0</v>
      </c>
      <c r="Q99" s="160">
        <f t="shared" si="12"/>
        <v>0</v>
      </c>
      <c r="R99" s="160"/>
      <c r="S99" s="160" t="s">
        <v>106</v>
      </c>
      <c r="T99" s="160" t="s">
        <v>106</v>
      </c>
      <c r="U99" s="160">
        <v>0.16500000000000001</v>
      </c>
      <c r="V99" s="160">
        <f t="shared" si="13"/>
        <v>0.5</v>
      </c>
      <c r="W99" s="160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107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5">
        <v>57</v>
      </c>
      <c r="B100" s="176" t="s">
        <v>234</v>
      </c>
      <c r="C100" s="184" t="s">
        <v>235</v>
      </c>
      <c r="D100" s="177" t="s">
        <v>221</v>
      </c>
      <c r="E100" s="178">
        <v>2</v>
      </c>
      <c r="F100" s="179"/>
      <c r="G100" s="180">
        <f t="shared" si="7"/>
        <v>0</v>
      </c>
      <c r="H100" s="161"/>
      <c r="I100" s="160">
        <f t="shared" si="8"/>
        <v>0</v>
      </c>
      <c r="J100" s="161"/>
      <c r="K100" s="160">
        <f t="shared" si="9"/>
        <v>0</v>
      </c>
      <c r="L100" s="160">
        <v>21</v>
      </c>
      <c r="M100" s="160">
        <f t="shared" si="10"/>
        <v>0</v>
      </c>
      <c r="N100" s="160">
        <v>3.3999999999999998E-3</v>
      </c>
      <c r="O100" s="160">
        <f t="shared" si="11"/>
        <v>0.01</v>
      </c>
      <c r="P100" s="160">
        <v>0</v>
      </c>
      <c r="Q100" s="160">
        <f t="shared" si="12"/>
        <v>0</v>
      </c>
      <c r="R100" s="160"/>
      <c r="S100" s="160" t="s">
        <v>106</v>
      </c>
      <c r="T100" s="160" t="s">
        <v>106</v>
      </c>
      <c r="U100" s="160">
        <v>0.58899999999999997</v>
      </c>
      <c r="V100" s="160">
        <f t="shared" si="13"/>
        <v>1.18</v>
      </c>
      <c r="W100" s="160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107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5">
        <v>58</v>
      </c>
      <c r="B101" s="176" t="s">
        <v>236</v>
      </c>
      <c r="C101" s="184" t="s">
        <v>237</v>
      </c>
      <c r="D101" s="177" t="s">
        <v>221</v>
      </c>
      <c r="E101" s="178">
        <v>1</v>
      </c>
      <c r="F101" s="179"/>
      <c r="G101" s="180">
        <f t="shared" si="7"/>
        <v>0</v>
      </c>
      <c r="H101" s="161"/>
      <c r="I101" s="160">
        <f t="shared" si="8"/>
        <v>0</v>
      </c>
      <c r="J101" s="161"/>
      <c r="K101" s="160">
        <f t="shared" si="9"/>
        <v>0</v>
      </c>
      <c r="L101" s="160">
        <v>21</v>
      </c>
      <c r="M101" s="160">
        <f t="shared" si="10"/>
        <v>0</v>
      </c>
      <c r="N101" s="160">
        <v>9.4999999999999998E-3</v>
      </c>
      <c r="O101" s="160">
        <f t="shared" si="11"/>
        <v>0.01</v>
      </c>
      <c r="P101" s="160">
        <v>0</v>
      </c>
      <c r="Q101" s="160">
        <f t="shared" si="12"/>
        <v>0</v>
      </c>
      <c r="R101" s="160"/>
      <c r="S101" s="160" t="s">
        <v>106</v>
      </c>
      <c r="T101" s="160" t="s">
        <v>106</v>
      </c>
      <c r="U101" s="160">
        <v>0.92</v>
      </c>
      <c r="V101" s="160">
        <f t="shared" si="13"/>
        <v>0.92</v>
      </c>
      <c r="W101" s="160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107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5">
        <v>59</v>
      </c>
      <c r="B102" s="176" t="s">
        <v>238</v>
      </c>
      <c r="C102" s="184" t="s">
        <v>239</v>
      </c>
      <c r="D102" s="177" t="s">
        <v>221</v>
      </c>
      <c r="E102" s="178">
        <v>4</v>
      </c>
      <c r="F102" s="179"/>
      <c r="G102" s="180">
        <f t="shared" si="7"/>
        <v>0</v>
      </c>
      <c r="H102" s="161"/>
      <c r="I102" s="160">
        <f t="shared" si="8"/>
        <v>0</v>
      </c>
      <c r="J102" s="161"/>
      <c r="K102" s="160">
        <f t="shared" si="9"/>
        <v>0</v>
      </c>
      <c r="L102" s="160">
        <v>21</v>
      </c>
      <c r="M102" s="160">
        <f t="shared" si="10"/>
        <v>0</v>
      </c>
      <c r="N102" s="160">
        <v>1.3999999999999999E-4</v>
      </c>
      <c r="O102" s="160">
        <f t="shared" si="11"/>
        <v>0</v>
      </c>
      <c r="P102" s="160">
        <v>0</v>
      </c>
      <c r="Q102" s="160">
        <f t="shared" si="12"/>
        <v>0</v>
      </c>
      <c r="R102" s="160"/>
      <c r="S102" s="160" t="s">
        <v>106</v>
      </c>
      <c r="T102" s="160" t="s">
        <v>106</v>
      </c>
      <c r="U102" s="160">
        <v>0.16500000000000001</v>
      </c>
      <c r="V102" s="160">
        <f t="shared" si="13"/>
        <v>0.66</v>
      </c>
      <c r="W102" s="160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107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5">
        <v>60</v>
      </c>
      <c r="B103" s="176" t="s">
        <v>240</v>
      </c>
      <c r="C103" s="184" t="s">
        <v>241</v>
      </c>
      <c r="D103" s="177" t="s">
        <v>221</v>
      </c>
      <c r="E103" s="178">
        <v>4</v>
      </c>
      <c r="F103" s="179"/>
      <c r="G103" s="180">
        <f t="shared" si="7"/>
        <v>0</v>
      </c>
      <c r="H103" s="161"/>
      <c r="I103" s="160">
        <f t="shared" si="8"/>
        <v>0</v>
      </c>
      <c r="J103" s="161"/>
      <c r="K103" s="160">
        <f t="shared" si="9"/>
        <v>0</v>
      </c>
      <c r="L103" s="160">
        <v>21</v>
      </c>
      <c r="M103" s="160">
        <f t="shared" si="10"/>
        <v>0</v>
      </c>
      <c r="N103" s="160">
        <v>2.0000000000000001E-4</v>
      </c>
      <c r="O103" s="160">
        <f t="shared" si="11"/>
        <v>0</v>
      </c>
      <c r="P103" s="160">
        <v>0</v>
      </c>
      <c r="Q103" s="160">
        <f t="shared" si="12"/>
        <v>0</v>
      </c>
      <c r="R103" s="160"/>
      <c r="S103" s="160" t="s">
        <v>106</v>
      </c>
      <c r="T103" s="160" t="s">
        <v>106</v>
      </c>
      <c r="U103" s="160">
        <v>0.20699999999999999</v>
      </c>
      <c r="V103" s="160">
        <f t="shared" si="13"/>
        <v>0.83</v>
      </c>
      <c r="W103" s="160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107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5">
        <v>61</v>
      </c>
      <c r="B104" s="176" t="s">
        <v>242</v>
      </c>
      <c r="C104" s="184" t="s">
        <v>243</v>
      </c>
      <c r="D104" s="177" t="s">
        <v>221</v>
      </c>
      <c r="E104" s="178">
        <v>3</v>
      </c>
      <c r="F104" s="179"/>
      <c r="G104" s="180">
        <f t="shared" si="7"/>
        <v>0</v>
      </c>
      <c r="H104" s="161"/>
      <c r="I104" s="160">
        <f t="shared" si="8"/>
        <v>0</v>
      </c>
      <c r="J104" s="161"/>
      <c r="K104" s="160">
        <f t="shared" si="9"/>
        <v>0</v>
      </c>
      <c r="L104" s="160">
        <v>21</v>
      </c>
      <c r="M104" s="160">
        <f t="shared" si="10"/>
        <v>0</v>
      </c>
      <c r="N104" s="160">
        <v>3.2000000000000003E-4</v>
      </c>
      <c r="O104" s="160">
        <f t="shared" si="11"/>
        <v>0</v>
      </c>
      <c r="P104" s="160">
        <v>0</v>
      </c>
      <c r="Q104" s="160">
        <f t="shared" si="12"/>
        <v>0</v>
      </c>
      <c r="R104" s="160"/>
      <c r="S104" s="160" t="s">
        <v>106</v>
      </c>
      <c r="T104" s="160" t="s">
        <v>106</v>
      </c>
      <c r="U104" s="160">
        <v>0.22700000000000001</v>
      </c>
      <c r="V104" s="160">
        <f t="shared" si="13"/>
        <v>0.68</v>
      </c>
      <c r="W104" s="160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107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75">
        <v>62</v>
      </c>
      <c r="B105" s="176" t="s">
        <v>244</v>
      </c>
      <c r="C105" s="184" t="s">
        <v>245</v>
      </c>
      <c r="D105" s="177" t="s">
        <v>221</v>
      </c>
      <c r="E105" s="178">
        <v>16</v>
      </c>
      <c r="F105" s="179"/>
      <c r="G105" s="180">
        <f t="shared" si="7"/>
        <v>0</v>
      </c>
      <c r="H105" s="161"/>
      <c r="I105" s="160">
        <f t="shared" si="8"/>
        <v>0</v>
      </c>
      <c r="J105" s="161"/>
      <c r="K105" s="160">
        <f t="shared" si="9"/>
        <v>0</v>
      </c>
      <c r="L105" s="160">
        <v>21</v>
      </c>
      <c r="M105" s="160">
        <f t="shared" si="10"/>
        <v>0</v>
      </c>
      <c r="N105" s="160">
        <v>5.1999999999999995E-4</v>
      </c>
      <c r="O105" s="160">
        <f t="shared" si="11"/>
        <v>0.01</v>
      </c>
      <c r="P105" s="160">
        <v>0</v>
      </c>
      <c r="Q105" s="160">
        <f t="shared" si="12"/>
        <v>0</v>
      </c>
      <c r="R105" s="160"/>
      <c r="S105" s="160" t="s">
        <v>106</v>
      </c>
      <c r="T105" s="160" t="s">
        <v>106</v>
      </c>
      <c r="U105" s="160">
        <v>0.26900000000000002</v>
      </c>
      <c r="V105" s="160">
        <f t="shared" si="13"/>
        <v>4.3</v>
      </c>
      <c r="W105" s="160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107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75">
        <v>63</v>
      </c>
      <c r="B106" s="176" t="s">
        <v>246</v>
      </c>
      <c r="C106" s="184" t="s">
        <v>247</v>
      </c>
      <c r="D106" s="177" t="s">
        <v>221</v>
      </c>
      <c r="E106" s="178">
        <v>5</v>
      </c>
      <c r="F106" s="179"/>
      <c r="G106" s="180">
        <f t="shared" si="7"/>
        <v>0</v>
      </c>
      <c r="H106" s="161"/>
      <c r="I106" s="160">
        <f t="shared" si="8"/>
        <v>0</v>
      </c>
      <c r="J106" s="161"/>
      <c r="K106" s="160">
        <f t="shared" si="9"/>
        <v>0</v>
      </c>
      <c r="L106" s="160">
        <v>21</v>
      </c>
      <c r="M106" s="160">
        <f t="shared" si="10"/>
        <v>0</v>
      </c>
      <c r="N106" s="160">
        <v>7.6999999999999996E-4</v>
      </c>
      <c r="O106" s="160">
        <f t="shared" si="11"/>
        <v>0</v>
      </c>
      <c r="P106" s="160">
        <v>0</v>
      </c>
      <c r="Q106" s="160">
        <f t="shared" si="12"/>
        <v>0</v>
      </c>
      <c r="R106" s="160"/>
      <c r="S106" s="160" t="s">
        <v>106</v>
      </c>
      <c r="T106" s="160" t="s">
        <v>106</v>
      </c>
      <c r="U106" s="160">
        <v>0.35099999999999998</v>
      </c>
      <c r="V106" s="160">
        <f t="shared" si="13"/>
        <v>1.76</v>
      </c>
      <c r="W106" s="160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107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75">
        <v>64</v>
      </c>
      <c r="B107" s="176" t="s">
        <v>248</v>
      </c>
      <c r="C107" s="184" t="s">
        <v>249</v>
      </c>
      <c r="D107" s="177" t="s">
        <v>221</v>
      </c>
      <c r="E107" s="178">
        <v>7</v>
      </c>
      <c r="F107" s="179"/>
      <c r="G107" s="180">
        <f t="shared" si="7"/>
        <v>0</v>
      </c>
      <c r="H107" s="161"/>
      <c r="I107" s="160">
        <f t="shared" si="8"/>
        <v>0</v>
      </c>
      <c r="J107" s="161"/>
      <c r="K107" s="160">
        <f t="shared" si="9"/>
        <v>0</v>
      </c>
      <c r="L107" s="160">
        <v>21</v>
      </c>
      <c r="M107" s="160">
        <f t="shared" si="10"/>
        <v>0</v>
      </c>
      <c r="N107" s="160">
        <v>1.24E-3</v>
      </c>
      <c r="O107" s="160">
        <f t="shared" si="11"/>
        <v>0.01</v>
      </c>
      <c r="P107" s="160">
        <v>0</v>
      </c>
      <c r="Q107" s="160">
        <f t="shared" si="12"/>
        <v>0</v>
      </c>
      <c r="R107" s="160"/>
      <c r="S107" s="160" t="s">
        <v>106</v>
      </c>
      <c r="T107" s="160" t="s">
        <v>106</v>
      </c>
      <c r="U107" s="160">
        <v>0.42399999999999999</v>
      </c>
      <c r="V107" s="160">
        <f t="shared" si="13"/>
        <v>2.97</v>
      </c>
      <c r="W107" s="160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107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5">
        <v>65</v>
      </c>
      <c r="B108" s="176" t="s">
        <v>250</v>
      </c>
      <c r="C108" s="184" t="s">
        <v>251</v>
      </c>
      <c r="D108" s="177" t="s">
        <v>221</v>
      </c>
      <c r="E108" s="178">
        <v>15</v>
      </c>
      <c r="F108" s="179"/>
      <c r="G108" s="180">
        <f t="shared" si="7"/>
        <v>0</v>
      </c>
      <c r="H108" s="161"/>
      <c r="I108" s="160">
        <f t="shared" si="8"/>
        <v>0</v>
      </c>
      <c r="J108" s="161"/>
      <c r="K108" s="160">
        <f t="shared" si="9"/>
        <v>0</v>
      </c>
      <c r="L108" s="160">
        <v>21</v>
      </c>
      <c r="M108" s="160">
        <f t="shared" si="10"/>
        <v>0</v>
      </c>
      <c r="N108" s="160">
        <v>2.8999999999999998E-3</v>
      </c>
      <c r="O108" s="160">
        <f t="shared" si="11"/>
        <v>0.04</v>
      </c>
      <c r="P108" s="160">
        <v>0</v>
      </c>
      <c r="Q108" s="160">
        <f t="shared" si="12"/>
        <v>0</v>
      </c>
      <c r="R108" s="160"/>
      <c r="S108" s="160" t="s">
        <v>106</v>
      </c>
      <c r="T108" s="160" t="s">
        <v>106</v>
      </c>
      <c r="U108" s="160">
        <v>0.53800000000000003</v>
      </c>
      <c r="V108" s="160">
        <f t="shared" si="13"/>
        <v>8.07</v>
      </c>
      <c r="W108" s="160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107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5">
        <v>66</v>
      </c>
      <c r="B109" s="176" t="s">
        <v>252</v>
      </c>
      <c r="C109" s="184" t="s">
        <v>253</v>
      </c>
      <c r="D109" s="177" t="s">
        <v>221</v>
      </c>
      <c r="E109" s="178">
        <v>1</v>
      </c>
      <c r="F109" s="179"/>
      <c r="G109" s="180">
        <f t="shared" si="7"/>
        <v>0</v>
      </c>
      <c r="H109" s="161"/>
      <c r="I109" s="160">
        <f t="shared" si="8"/>
        <v>0</v>
      </c>
      <c r="J109" s="161"/>
      <c r="K109" s="160">
        <f t="shared" si="9"/>
        <v>0</v>
      </c>
      <c r="L109" s="160">
        <v>21</v>
      </c>
      <c r="M109" s="160">
        <f t="shared" si="10"/>
        <v>0</v>
      </c>
      <c r="N109" s="160">
        <v>0</v>
      </c>
      <c r="O109" s="160">
        <f t="shared" si="11"/>
        <v>0</v>
      </c>
      <c r="P109" s="160">
        <v>0</v>
      </c>
      <c r="Q109" s="160">
        <f t="shared" si="12"/>
        <v>0</v>
      </c>
      <c r="R109" s="160"/>
      <c r="S109" s="160" t="s">
        <v>106</v>
      </c>
      <c r="T109" s="160" t="s">
        <v>106</v>
      </c>
      <c r="U109" s="160">
        <v>0.35099999999999998</v>
      </c>
      <c r="V109" s="160">
        <f t="shared" si="13"/>
        <v>0.35</v>
      </c>
      <c r="W109" s="160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107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5">
        <v>67</v>
      </c>
      <c r="B110" s="176" t="s">
        <v>254</v>
      </c>
      <c r="C110" s="184" t="s">
        <v>255</v>
      </c>
      <c r="D110" s="177" t="s">
        <v>221</v>
      </c>
      <c r="E110" s="178">
        <v>1</v>
      </c>
      <c r="F110" s="179"/>
      <c r="G110" s="180">
        <f t="shared" si="7"/>
        <v>0</v>
      </c>
      <c r="H110" s="161"/>
      <c r="I110" s="160">
        <f t="shared" si="8"/>
        <v>0</v>
      </c>
      <c r="J110" s="161"/>
      <c r="K110" s="160">
        <f t="shared" si="9"/>
        <v>0</v>
      </c>
      <c r="L110" s="160">
        <v>21</v>
      </c>
      <c r="M110" s="160">
        <f t="shared" si="10"/>
        <v>0</v>
      </c>
      <c r="N110" s="160">
        <v>0</v>
      </c>
      <c r="O110" s="160">
        <f t="shared" si="11"/>
        <v>0</v>
      </c>
      <c r="P110" s="160">
        <v>0</v>
      </c>
      <c r="Q110" s="160">
        <f t="shared" si="12"/>
        <v>0</v>
      </c>
      <c r="R110" s="160"/>
      <c r="S110" s="160" t="s">
        <v>106</v>
      </c>
      <c r="T110" s="160" t="s">
        <v>106</v>
      </c>
      <c r="U110" s="160">
        <v>0.42399999999999999</v>
      </c>
      <c r="V110" s="160">
        <f t="shared" si="13"/>
        <v>0.42</v>
      </c>
      <c r="W110" s="160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107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5">
        <v>68</v>
      </c>
      <c r="B111" s="176" t="s">
        <v>256</v>
      </c>
      <c r="C111" s="184" t="s">
        <v>257</v>
      </c>
      <c r="D111" s="177" t="s">
        <v>221</v>
      </c>
      <c r="E111" s="178">
        <v>1</v>
      </c>
      <c r="F111" s="179"/>
      <c r="G111" s="180">
        <f t="shared" si="7"/>
        <v>0</v>
      </c>
      <c r="H111" s="161"/>
      <c r="I111" s="160">
        <f t="shared" si="8"/>
        <v>0</v>
      </c>
      <c r="J111" s="161"/>
      <c r="K111" s="160">
        <f t="shared" si="9"/>
        <v>0</v>
      </c>
      <c r="L111" s="160">
        <v>21</v>
      </c>
      <c r="M111" s="160">
        <f t="shared" si="10"/>
        <v>0</v>
      </c>
      <c r="N111" s="160">
        <v>0</v>
      </c>
      <c r="O111" s="160">
        <f t="shared" si="11"/>
        <v>0</v>
      </c>
      <c r="P111" s="160">
        <v>0</v>
      </c>
      <c r="Q111" s="160">
        <f t="shared" si="12"/>
        <v>0</v>
      </c>
      <c r="R111" s="160"/>
      <c r="S111" s="160" t="s">
        <v>106</v>
      </c>
      <c r="T111" s="160" t="s">
        <v>106</v>
      </c>
      <c r="U111" s="160">
        <v>0.53800000000000003</v>
      </c>
      <c r="V111" s="160">
        <f t="shared" si="13"/>
        <v>0.54</v>
      </c>
      <c r="W111" s="160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107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5">
        <v>69</v>
      </c>
      <c r="B112" s="176" t="s">
        <v>258</v>
      </c>
      <c r="C112" s="184" t="s">
        <v>259</v>
      </c>
      <c r="D112" s="177" t="s">
        <v>221</v>
      </c>
      <c r="E112" s="178">
        <v>2</v>
      </c>
      <c r="F112" s="179"/>
      <c r="G112" s="180">
        <f t="shared" si="7"/>
        <v>0</v>
      </c>
      <c r="H112" s="161"/>
      <c r="I112" s="160">
        <f t="shared" si="8"/>
        <v>0</v>
      </c>
      <c r="J112" s="161"/>
      <c r="K112" s="160">
        <f t="shared" si="9"/>
        <v>0</v>
      </c>
      <c r="L112" s="160">
        <v>21</v>
      </c>
      <c r="M112" s="160">
        <f t="shared" si="10"/>
        <v>0</v>
      </c>
      <c r="N112" s="160">
        <v>8.4999999999999995E-4</v>
      </c>
      <c r="O112" s="160">
        <f t="shared" si="11"/>
        <v>0</v>
      </c>
      <c r="P112" s="160">
        <v>0</v>
      </c>
      <c r="Q112" s="160">
        <f t="shared" si="12"/>
        <v>0</v>
      </c>
      <c r="R112" s="160"/>
      <c r="S112" s="160" t="s">
        <v>106</v>
      </c>
      <c r="T112" s="160" t="s">
        <v>106</v>
      </c>
      <c r="U112" s="160">
        <v>0.16500000000000001</v>
      </c>
      <c r="V112" s="160">
        <f t="shared" si="13"/>
        <v>0.33</v>
      </c>
      <c r="W112" s="160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107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5">
        <v>70</v>
      </c>
      <c r="B113" s="176" t="s">
        <v>260</v>
      </c>
      <c r="C113" s="184" t="s">
        <v>261</v>
      </c>
      <c r="D113" s="177" t="s">
        <v>221</v>
      </c>
      <c r="E113" s="178">
        <v>2</v>
      </c>
      <c r="F113" s="179"/>
      <c r="G113" s="180">
        <f t="shared" si="7"/>
        <v>0</v>
      </c>
      <c r="H113" s="161"/>
      <c r="I113" s="160">
        <f t="shared" si="8"/>
        <v>0</v>
      </c>
      <c r="J113" s="161"/>
      <c r="K113" s="160">
        <f t="shared" si="9"/>
        <v>0</v>
      </c>
      <c r="L113" s="160">
        <v>21</v>
      </c>
      <c r="M113" s="160">
        <f t="shared" si="10"/>
        <v>0</v>
      </c>
      <c r="N113" s="160">
        <v>1.3600000000000001E-3</v>
      </c>
      <c r="O113" s="160">
        <f t="shared" si="11"/>
        <v>0</v>
      </c>
      <c r="P113" s="160">
        <v>0</v>
      </c>
      <c r="Q113" s="160">
        <f t="shared" si="12"/>
        <v>0</v>
      </c>
      <c r="R113" s="160"/>
      <c r="S113" s="160" t="s">
        <v>106</v>
      </c>
      <c r="T113" s="160" t="s">
        <v>106</v>
      </c>
      <c r="U113" s="160">
        <v>0.20699999999999999</v>
      </c>
      <c r="V113" s="160">
        <f t="shared" si="13"/>
        <v>0.41</v>
      </c>
      <c r="W113" s="160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107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5">
        <v>71</v>
      </c>
      <c r="B114" s="176" t="s">
        <v>262</v>
      </c>
      <c r="C114" s="184" t="s">
        <v>263</v>
      </c>
      <c r="D114" s="177" t="s">
        <v>221</v>
      </c>
      <c r="E114" s="178">
        <v>2</v>
      </c>
      <c r="F114" s="179"/>
      <c r="G114" s="180">
        <f t="shared" si="7"/>
        <v>0</v>
      </c>
      <c r="H114" s="161"/>
      <c r="I114" s="160">
        <f t="shared" si="8"/>
        <v>0</v>
      </c>
      <c r="J114" s="161"/>
      <c r="K114" s="160">
        <f t="shared" si="9"/>
        <v>0</v>
      </c>
      <c r="L114" s="160">
        <v>21</v>
      </c>
      <c r="M114" s="160">
        <f t="shared" si="10"/>
        <v>0</v>
      </c>
      <c r="N114" s="160">
        <v>2.3500000000000001E-3</v>
      </c>
      <c r="O114" s="160">
        <f t="shared" si="11"/>
        <v>0</v>
      </c>
      <c r="P114" s="160">
        <v>0</v>
      </c>
      <c r="Q114" s="160">
        <f t="shared" si="12"/>
        <v>0</v>
      </c>
      <c r="R114" s="160"/>
      <c r="S114" s="160" t="s">
        <v>106</v>
      </c>
      <c r="T114" s="160" t="s">
        <v>106</v>
      </c>
      <c r="U114" s="160">
        <v>0.26900000000000002</v>
      </c>
      <c r="V114" s="160">
        <f t="shared" si="13"/>
        <v>0.54</v>
      </c>
      <c r="W114" s="160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107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5">
        <v>72</v>
      </c>
      <c r="B115" s="176" t="s">
        <v>264</v>
      </c>
      <c r="C115" s="184" t="s">
        <v>265</v>
      </c>
      <c r="D115" s="177" t="s">
        <v>221</v>
      </c>
      <c r="E115" s="178">
        <v>2</v>
      </c>
      <c r="F115" s="179"/>
      <c r="G115" s="180">
        <f t="shared" si="7"/>
        <v>0</v>
      </c>
      <c r="H115" s="161"/>
      <c r="I115" s="160">
        <f t="shared" si="8"/>
        <v>0</v>
      </c>
      <c r="J115" s="161"/>
      <c r="K115" s="160">
        <f t="shared" si="9"/>
        <v>0</v>
      </c>
      <c r="L115" s="160">
        <v>21</v>
      </c>
      <c r="M115" s="160">
        <f t="shared" si="10"/>
        <v>0</v>
      </c>
      <c r="N115" s="160">
        <v>0</v>
      </c>
      <c r="O115" s="160">
        <f t="shared" si="11"/>
        <v>0</v>
      </c>
      <c r="P115" s="160">
        <v>0</v>
      </c>
      <c r="Q115" s="160">
        <f t="shared" si="12"/>
        <v>0</v>
      </c>
      <c r="R115" s="160"/>
      <c r="S115" s="160" t="s">
        <v>106</v>
      </c>
      <c r="T115" s="160" t="s">
        <v>106</v>
      </c>
      <c r="U115" s="160">
        <v>0.26900000000000002</v>
      </c>
      <c r="V115" s="160">
        <f t="shared" si="13"/>
        <v>0.54</v>
      </c>
      <c r="W115" s="160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107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5">
        <v>73</v>
      </c>
      <c r="B116" s="176" t="s">
        <v>266</v>
      </c>
      <c r="C116" s="184" t="s">
        <v>267</v>
      </c>
      <c r="D116" s="177" t="s">
        <v>221</v>
      </c>
      <c r="E116" s="178">
        <v>1</v>
      </c>
      <c r="F116" s="179"/>
      <c r="G116" s="180">
        <f t="shared" si="7"/>
        <v>0</v>
      </c>
      <c r="H116" s="161"/>
      <c r="I116" s="160">
        <f t="shared" si="8"/>
        <v>0</v>
      </c>
      <c r="J116" s="161"/>
      <c r="K116" s="160">
        <f t="shared" si="9"/>
        <v>0</v>
      </c>
      <c r="L116" s="160">
        <v>21</v>
      </c>
      <c r="M116" s="160">
        <f t="shared" si="10"/>
        <v>0</v>
      </c>
      <c r="N116" s="160">
        <v>0</v>
      </c>
      <c r="O116" s="160">
        <f t="shared" si="11"/>
        <v>0</v>
      </c>
      <c r="P116" s="160">
        <v>0</v>
      </c>
      <c r="Q116" s="160">
        <f t="shared" si="12"/>
        <v>0</v>
      </c>
      <c r="R116" s="160"/>
      <c r="S116" s="160" t="s">
        <v>106</v>
      </c>
      <c r="T116" s="160" t="s">
        <v>106</v>
      </c>
      <c r="U116" s="160">
        <v>0.35099999999999998</v>
      </c>
      <c r="V116" s="160">
        <f t="shared" si="13"/>
        <v>0.35</v>
      </c>
      <c r="W116" s="160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107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5">
        <v>74</v>
      </c>
      <c r="B117" s="176" t="s">
        <v>268</v>
      </c>
      <c r="C117" s="184" t="s">
        <v>269</v>
      </c>
      <c r="D117" s="177" t="s">
        <v>221</v>
      </c>
      <c r="E117" s="178">
        <v>1</v>
      </c>
      <c r="F117" s="179"/>
      <c r="G117" s="180">
        <f t="shared" si="7"/>
        <v>0</v>
      </c>
      <c r="H117" s="161"/>
      <c r="I117" s="160">
        <f t="shared" si="8"/>
        <v>0</v>
      </c>
      <c r="J117" s="161"/>
      <c r="K117" s="160">
        <f t="shared" si="9"/>
        <v>0</v>
      </c>
      <c r="L117" s="160">
        <v>21</v>
      </c>
      <c r="M117" s="160">
        <f t="shared" si="10"/>
        <v>0</v>
      </c>
      <c r="N117" s="160">
        <v>0</v>
      </c>
      <c r="O117" s="160">
        <f t="shared" si="11"/>
        <v>0</v>
      </c>
      <c r="P117" s="160">
        <v>0</v>
      </c>
      <c r="Q117" s="160">
        <f t="shared" si="12"/>
        <v>0</v>
      </c>
      <c r="R117" s="160"/>
      <c r="S117" s="160" t="s">
        <v>106</v>
      </c>
      <c r="T117" s="160" t="s">
        <v>106</v>
      </c>
      <c r="U117" s="160">
        <v>0.42399999999999999</v>
      </c>
      <c r="V117" s="160">
        <f t="shared" si="13"/>
        <v>0.42</v>
      </c>
      <c r="W117" s="160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107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9">
        <v>75</v>
      </c>
      <c r="B118" s="170" t="s">
        <v>270</v>
      </c>
      <c r="C118" s="185" t="s">
        <v>271</v>
      </c>
      <c r="D118" s="171" t="s">
        <v>131</v>
      </c>
      <c r="E118" s="172">
        <v>177.87</v>
      </c>
      <c r="F118" s="173"/>
      <c r="G118" s="174">
        <f t="shared" si="7"/>
        <v>0</v>
      </c>
      <c r="H118" s="161"/>
      <c r="I118" s="160">
        <f t="shared" si="8"/>
        <v>0</v>
      </c>
      <c r="J118" s="161"/>
      <c r="K118" s="160">
        <f t="shared" si="9"/>
        <v>0</v>
      </c>
      <c r="L118" s="160">
        <v>21</v>
      </c>
      <c r="M118" s="160">
        <f t="shared" si="10"/>
        <v>0</v>
      </c>
      <c r="N118" s="160">
        <v>0</v>
      </c>
      <c r="O118" s="160">
        <f t="shared" si="11"/>
        <v>0</v>
      </c>
      <c r="P118" s="160">
        <v>0</v>
      </c>
      <c r="Q118" s="160">
        <f t="shared" si="12"/>
        <v>0</v>
      </c>
      <c r="R118" s="160"/>
      <c r="S118" s="160" t="s">
        <v>106</v>
      </c>
      <c r="T118" s="160" t="s">
        <v>106</v>
      </c>
      <c r="U118" s="160">
        <v>2.9000000000000001E-2</v>
      </c>
      <c r="V118" s="160">
        <f t="shared" si="13"/>
        <v>5.16</v>
      </c>
      <c r="W118" s="160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107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237" t="s">
        <v>272</v>
      </c>
      <c r="D119" s="238"/>
      <c r="E119" s="238"/>
      <c r="F119" s="238"/>
      <c r="G119" s="238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166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69">
        <v>76</v>
      </c>
      <c r="B120" s="170" t="s">
        <v>273</v>
      </c>
      <c r="C120" s="185" t="s">
        <v>274</v>
      </c>
      <c r="D120" s="171" t="s">
        <v>131</v>
      </c>
      <c r="E120" s="172">
        <v>62.92</v>
      </c>
      <c r="F120" s="173"/>
      <c r="G120" s="174">
        <f>ROUND(E120*F120,2)</f>
        <v>0</v>
      </c>
      <c r="H120" s="161"/>
      <c r="I120" s="160">
        <f>ROUND(E120*H120,2)</f>
        <v>0</v>
      </c>
      <c r="J120" s="161"/>
      <c r="K120" s="160">
        <f>ROUND(E120*J120,2)</f>
        <v>0</v>
      </c>
      <c r="L120" s="160">
        <v>21</v>
      </c>
      <c r="M120" s="160">
        <f>G120*(1+L120/100)</f>
        <v>0</v>
      </c>
      <c r="N120" s="160">
        <v>0</v>
      </c>
      <c r="O120" s="160">
        <f>ROUND(E120*N120,2)</f>
        <v>0</v>
      </c>
      <c r="P120" s="160">
        <v>0</v>
      </c>
      <c r="Q120" s="160">
        <f>ROUND(E120*P120,2)</f>
        <v>0</v>
      </c>
      <c r="R120" s="160"/>
      <c r="S120" s="160" t="s">
        <v>106</v>
      </c>
      <c r="T120" s="160" t="s">
        <v>106</v>
      </c>
      <c r="U120" s="160">
        <v>3.1E-2</v>
      </c>
      <c r="V120" s="160">
        <f>ROUND(E120*U120,2)</f>
        <v>1.95</v>
      </c>
      <c r="W120" s="160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107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237" t="s">
        <v>272</v>
      </c>
      <c r="D121" s="238"/>
      <c r="E121" s="238"/>
      <c r="F121" s="238"/>
      <c r="G121" s="238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166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9">
        <v>77</v>
      </c>
      <c r="B122" s="170" t="s">
        <v>275</v>
      </c>
      <c r="C122" s="185" t="s">
        <v>276</v>
      </c>
      <c r="D122" s="171" t="s">
        <v>131</v>
      </c>
      <c r="E122" s="172">
        <v>46.42</v>
      </c>
      <c r="F122" s="173"/>
      <c r="G122" s="174">
        <f>ROUND(E122*F122,2)</f>
        <v>0</v>
      </c>
      <c r="H122" s="161"/>
      <c r="I122" s="160">
        <f>ROUND(E122*H122,2)</f>
        <v>0</v>
      </c>
      <c r="J122" s="161"/>
      <c r="K122" s="160">
        <f>ROUND(E122*J122,2)</f>
        <v>0</v>
      </c>
      <c r="L122" s="160">
        <v>21</v>
      </c>
      <c r="M122" s="160">
        <f>G122*(1+L122/100)</f>
        <v>0</v>
      </c>
      <c r="N122" s="160">
        <v>0</v>
      </c>
      <c r="O122" s="160">
        <f>ROUND(E122*N122,2)</f>
        <v>0</v>
      </c>
      <c r="P122" s="160">
        <v>0</v>
      </c>
      <c r="Q122" s="160">
        <f>ROUND(E122*P122,2)</f>
        <v>0</v>
      </c>
      <c r="R122" s="160"/>
      <c r="S122" s="160" t="s">
        <v>106</v>
      </c>
      <c r="T122" s="160" t="s">
        <v>106</v>
      </c>
      <c r="U122" s="160">
        <v>4.2000000000000003E-2</v>
      </c>
      <c r="V122" s="160">
        <f>ROUND(E122*U122,2)</f>
        <v>1.95</v>
      </c>
      <c r="W122" s="160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107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237" t="s">
        <v>272</v>
      </c>
      <c r="D123" s="238"/>
      <c r="E123" s="238"/>
      <c r="F123" s="238"/>
      <c r="G123" s="238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166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69">
        <v>78</v>
      </c>
      <c r="B124" s="170" t="s">
        <v>277</v>
      </c>
      <c r="C124" s="185" t="s">
        <v>278</v>
      </c>
      <c r="D124" s="171" t="s">
        <v>131</v>
      </c>
      <c r="E124" s="172">
        <v>45.551000000000002</v>
      </c>
      <c r="F124" s="173"/>
      <c r="G124" s="174">
        <f>ROUND(E124*F124,2)</f>
        <v>0</v>
      </c>
      <c r="H124" s="161"/>
      <c r="I124" s="160">
        <f>ROUND(E124*H124,2)</f>
        <v>0</v>
      </c>
      <c r="J124" s="161"/>
      <c r="K124" s="160">
        <f>ROUND(E124*J124,2)</f>
        <v>0</v>
      </c>
      <c r="L124" s="160">
        <v>21</v>
      </c>
      <c r="M124" s="160">
        <f>G124*(1+L124/100)</f>
        <v>0</v>
      </c>
      <c r="N124" s="160">
        <v>0</v>
      </c>
      <c r="O124" s="160">
        <f>ROUND(E124*N124,2)</f>
        <v>0</v>
      </c>
      <c r="P124" s="160">
        <v>0</v>
      </c>
      <c r="Q124" s="160">
        <f>ROUND(E124*P124,2)</f>
        <v>0</v>
      </c>
      <c r="R124" s="160"/>
      <c r="S124" s="160" t="s">
        <v>106</v>
      </c>
      <c r="T124" s="160" t="s">
        <v>106</v>
      </c>
      <c r="U124" s="160">
        <v>0.05</v>
      </c>
      <c r="V124" s="160">
        <f>ROUND(E124*U124,2)</f>
        <v>2.2799999999999998</v>
      </c>
      <c r="W124" s="160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107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237" t="s">
        <v>272</v>
      </c>
      <c r="D125" s="238"/>
      <c r="E125" s="238"/>
      <c r="F125" s="238"/>
      <c r="G125" s="238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166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75">
        <v>79</v>
      </c>
      <c r="B126" s="176" t="s">
        <v>279</v>
      </c>
      <c r="C126" s="184" t="s">
        <v>280</v>
      </c>
      <c r="D126" s="177" t="s">
        <v>221</v>
      </c>
      <c r="E126" s="178">
        <v>10</v>
      </c>
      <c r="F126" s="179"/>
      <c r="G126" s="180">
        <f>ROUND(E126*F126,2)</f>
        <v>0</v>
      </c>
      <c r="H126" s="161"/>
      <c r="I126" s="160">
        <f>ROUND(E126*H126,2)</f>
        <v>0</v>
      </c>
      <c r="J126" s="161"/>
      <c r="K126" s="160">
        <f>ROUND(E126*J126,2)</f>
        <v>0</v>
      </c>
      <c r="L126" s="160">
        <v>21</v>
      </c>
      <c r="M126" s="160">
        <f>G126*(1+L126/100)</f>
        <v>0</v>
      </c>
      <c r="N126" s="160">
        <v>5.9999999999999995E-4</v>
      </c>
      <c r="O126" s="160">
        <f>ROUND(E126*N126,2)</f>
        <v>0.01</v>
      </c>
      <c r="P126" s="160">
        <v>0</v>
      </c>
      <c r="Q126" s="160">
        <f>ROUND(E126*P126,2)</f>
        <v>0</v>
      </c>
      <c r="R126" s="160"/>
      <c r="S126" s="160" t="s">
        <v>106</v>
      </c>
      <c r="T126" s="160" t="s">
        <v>106</v>
      </c>
      <c r="U126" s="160">
        <v>0.38100000000000001</v>
      </c>
      <c r="V126" s="160">
        <f>ROUND(E126*U126,2)</f>
        <v>3.81</v>
      </c>
      <c r="W126" s="160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107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75">
        <v>80</v>
      </c>
      <c r="B127" s="176" t="s">
        <v>281</v>
      </c>
      <c r="C127" s="184" t="s">
        <v>282</v>
      </c>
      <c r="D127" s="177" t="s">
        <v>221</v>
      </c>
      <c r="E127" s="178">
        <v>8</v>
      </c>
      <c r="F127" s="179"/>
      <c r="G127" s="180">
        <f>ROUND(E127*F127,2)</f>
        <v>0</v>
      </c>
      <c r="H127" s="161"/>
      <c r="I127" s="160">
        <f>ROUND(E127*H127,2)</f>
        <v>0</v>
      </c>
      <c r="J127" s="161"/>
      <c r="K127" s="160">
        <f>ROUND(E127*J127,2)</f>
        <v>0</v>
      </c>
      <c r="L127" s="160">
        <v>21</v>
      </c>
      <c r="M127" s="160">
        <f>G127*(1+L127/100)</f>
        <v>0</v>
      </c>
      <c r="N127" s="160">
        <v>2.97E-3</v>
      </c>
      <c r="O127" s="160">
        <f>ROUND(E127*N127,2)</f>
        <v>0.02</v>
      </c>
      <c r="P127" s="160">
        <v>0</v>
      </c>
      <c r="Q127" s="160">
        <f>ROUND(E127*P127,2)</f>
        <v>0</v>
      </c>
      <c r="R127" s="160"/>
      <c r="S127" s="160" t="s">
        <v>106</v>
      </c>
      <c r="T127" s="160" t="s">
        <v>106</v>
      </c>
      <c r="U127" s="160">
        <v>0.433</v>
      </c>
      <c r="V127" s="160">
        <f>ROUND(E127*U127,2)</f>
        <v>3.46</v>
      </c>
      <c r="W127" s="160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107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 x14ac:dyDescent="0.2">
      <c r="A128" s="169">
        <v>81</v>
      </c>
      <c r="B128" s="170" t="s">
        <v>283</v>
      </c>
      <c r="C128" s="185" t="s">
        <v>284</v>
      </c>
      <c r="D128" s="171" t="s">
        <v>285</v>
      </c>
      <c r="E128" s="172">
        <v>45.551000000000002</v>
      </c>
      <c r="F128" s="173"/>
      <c r="G128" s="174">
        <f>ROUND(E128*F128,2)</f>
        <v>0</v>
      </c>
      <c r="H128" s="161"/>
      <c r="I128" s="160">
        <f>ROUND(E128*H128,2)</f>
        <v>0</v>
      </c>
      <c r="J128" s="161"/>
      <c r="K128" s="160">
        <f>ROUND(E128*J128,2)</f>
        <v>0</v>
      </c>
      <c r="L128" s="160">
        <v>21</v>
      </c>
      <c r="M128" s="160">
        <f>G128*(1+L128/100)</f>
        <v>0</v>
      </c>
      <c r="N128" s="160">
        <v>3.7100000000000002E-3</v>
      </c>
      <c r="O128" s="160">
        <f>ROUND(E128*N128,2)</f>
        <v>0.17</v>
      </c>
      <c r="P128" s="160">
        <v>0</v>
      </c>
      <c r="Q128" s="160">
        <f>ROUND(E128*P128,2)</f>
        <v>0</v>
      </c>
      <c r="R128" s="160"/>
      <c r="S128" s="160" t="s">
        <v>113</v>
      </c>
      <c r="T128" s="160" t="s">
        <v>114</v>
      </c>
      <c r="U128" s="160">
        <v>0</v>
      </c>
      <c r="V128" s="160">
        <f>ROUND(E128*U128,2)</f>
        <v>0</v>
      </c>
      <c r="W128" s="160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107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237" t="s">
        <v>165</v>
      </c>
      <c r="D129" s="238"/>
      <c r="E129" s="238"/>
      <c r="F129" s="238"/>
      <c r="G129" s="238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166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69">
        <v>82</v>
      </c>
      <c r="B130" s="170" t="s">
        <v>286</v>
      </c>
      <c r="C130" s="185" t="s">
        <v>287</v>
      </c>
      <c r="D130" s="171" t="s">
        <v>285</v>
      </c>
      <c r="E130" s="172">
        <v>57.950200000000002</v>
      </c>
      <c r="F130" s="173"/>
      <c r="G130" s="174">
        <f>ROUND(E130*F130,2)</f>
        <v>0</v>
      </c>
      <c r="H130" s="161"/>
      <c r="I130" s="160">
        <f>ROUND(E130*H130,2)</f>
        <v>0</v>
      </c>
      <c r="J130" s="161"/>
      <c r="K130" s="160">
        <f>ROUND(E130*J130,2)</f>
        <v>0</v>
      </c>
      <c r="L130" s="160">
        <v>21</v>
      </c>
      <c r="M130" s="160">
        <f>G130*(1+L130/100)</f>
        <v>0</v>
      </c>
      <c r="N130" s="160">
        <v>4.3499999999999997E-3</v>
      </c>
      <c r="O130" s="160">
        <f>ROUND(E130*N130,2)</f>
        <v>0.25</v>
      </c>
      <c r="P130" s="160">
        <v>0</v>
      </c>
      <c r="Q130" s="160">
        <f>ROUND(E130*P130,2)</f>
        <v>0</v>
      </c>
      <c r="R130" s="160"/>
      <c r="S130" s="160" t="s">
        <v>113</v>
      </c>
      <c r="T130" s="160" t="s">
        <v>114</v>
      </c>
      <c r="U130" s="160">
        <v>0</v>
      </c>
      <c r="V130" s="160">
        <f>ROUND(E130*U130,2)</f>
        <v>0</v>
      </c>
      <c r="W130" s="160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107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237" t="s">
        <v>165</v>
      </c>
      <c r="D131" s="238"/>
      <c r="E131" s="238"/>
      <c r="F131" s="238"/>
      <c r="G131" s="238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166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69">
        <v>83</v>
      </c>
      <c r="B132" s="170" t="s">
        <v>288</v>
      </c>
      <c r="C132" s="185" t="s">
        <v>289</v>
      </c>
      <c r="D132" s="171" t="s">
        <v>131</v>
      </c>
      <c r="E132" s="172">
        <v>60.847709999999999</v>
      </c>
      <c r="F132" s="173"/>
      <c r="G132" s="174">
        <f>ROUND(E132*F132,2)</f>
        <v>0</v>
      </c>
      <c r="H132" s="161"/>
      <c r="I132" s="160">
        <f>ROUND(E132*H132,2)</f>
        <v>0</v>
      </c>
      <c r="J132" s="161"/>
      <c r="K132" s="160">
        <f>ROUND(E132*J132,2)</f>
        <v>0</v>
      </c>
      <c r="L132" s="160">
        <v>21</v>
      </c>
      <c r="M132" s="160">
        <f>G132*(1+L132/100)</f>
        <v>0</v>
      </c>
      <c r="N132" s="160">
        <v>0</v>
      </c>
      <c r="O132" s="160">
        <f>ROUND(E132*N132,2)</f>
        <v>0</v>
      </c>
      <c r="P132" s="160">
        <v>0</v>
      </c>
      <c r="Q132" s="160">
        <f>ROUND(E132*P132,2)</f>
        <v>0</v>
      </c>
      <c r="R132" s="160"/>
      <c r="S132" s="160" t="s">
        <v>113</v>
      </c>
      <c r="T132" s="160" t="s">
        <v>114</v>
      </c>
      <c r="U132" s="160">
        <v>0.05</v>
      </c>
      <c r="V132" s="160">
        <f>ROUND(E132*U132,2)</f>
        <v>3.04</v>
      </c>
      <c r="W132" s="160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107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237" t="s">
        <v>272</v>
      </c>
      <c r="D133" s="238"/>
      <c r="E133" s="238"/>
      <c r="F133" s="238"/>
      <c r="G133" s="238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166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69">
        <v>84</v>
      </c>
      <c r="B134" s="170" t="s">
        <v>290</v>
      </c>
      <c r="C134" s="185" t="s">
        <v>291</v>
      </c>
      <c r="D134" s="171" t="s">
        <v>292</v>
      </c>
      <c r="E134" s="172">
        <v>1</v>
      </c>
      <c r="F134" s="173"/>
      <c r="G134" s="174">
        <f>ROUND(E134*F134,2)</f>
        <v>0</v>
      </c>
      <c r="H134" s="161"/>
      <c r="I134" s="160">
        <f>ROUND(E134*H134,2)</f>
        <v>0</v>
      </c>
      <c r="J134" s="161"/>
      <c r="K134" s="160">
        <f>ROUND(E134*J134,2)</f>
        <v>0</v>
      </c>
      <c r="L134" s="160">
        <v>21</v>
      </c>
      <c r="M134" s="160">
        <f>G134*(1+L134/100)</f>
        <v>0</v>
      </c>
      <c r="N134" s="160">
        <v>1.0000000000000001E-5</v>
      </c>
      <c r="O134" s="160">
        <f>ROUND(E134*N134,2)</f>
        <v>0</v>
      </c>
      <c r="P134" s="160">
        <v>0</v>
      </c>
      <c r="Q134" s="160">
        <f>ROUND(E134*P134,2)</f>
        <v>0</v>
      </c>
      <c r="R134" s="160"/>
      <c r="S134" s="160" t="s">
        <v>113</v>
      </c>
      <c r="T134" s="160" t="s">
        <v>114</v>
      </c>
      <c r="U134" s="160">
        <v>6.2E-2</v>
      </c>
      <c r="V134" s="160">
        <f>ROUND(E134*U134,2)</f>
        <v>0.06</v>
      </c>
      <c r="W134" s="160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107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237" t="s">
        <v>293</v>
      </c>
      <c r="D135" s="238"/>
      <c r="E135" s="238"/>
      <c r="F135" s="238"/>
      <c r="G135" s="238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166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69">
        <v>85</v>
      </c>
      <c r="B136" s="170" t="s">
        <v>294</v>
      </c>
      <c r="C136" s="185" t="s">
        <v>295</v>
      </c>
      <c r="D136" s="171" t="s">
        <v>221</v>
      </c>
      <c r="E136" s="172">
        <v>1</v>
      </c>
      <c r="F136" s="173"/>
      <c r="G136" s="174">
        <f>ROUND(E136*F136,2)</f>
        <v>0</v>
      </c>
      <c r="H136" s="161"/>
      <c r="I136" s="160">
        <f>ROUND(E136*H136,2)</f>
        <v>0</v>
      </c>
      <c r="J136" s="161"/>
      <c r="K136" s="160">
        <f>ROUND(E136*J136,2)</f>
        <v>0</v>
      </c>
      <c r="L136" s="160">
        <v>21</v>
      </c>
      <c r="M136" s="160">
        <f>G136*(1+L136/100)</f>
        <v>0</v>
      </c>
      <c r="N136" s="160">
        <v>7.7950000000000005E-2</v>
      </c>
      <c r="O136" s="160">
        <f>ROUND(E136*N136,2)</f>
        <v>0.08</v>
      </c>
      <c r="P136" s="160">
        <v>0</v>
      </c>
      <c r="Q136" s="160">
        <f>ROUND(E136*P136,2)</f>
        <v>0</v>
      </c>
      <c r="R136" s="160"/>
      <c r="S136" s="160" t="s">
        <v>113</v>
      </c>
      <c r="T136" s="160" t="s">
        <v>114</v>
      </c>
      <c r="U136" s="160">
        <v>3.4119999999999999</v>
      </c>
      <c r="V136" s="160">
        <f>ROUND(E136*U136,2)</f>
        <v>3.41</v>
      </c>
      <c r="W136" s="160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107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237" t="s">
        <v>296</v>
      </c>
      <c r="D137" s="238"/>
      <c r="E137" s="238"/>
      <c r="F137" s="238"/>
      <c r="G137" s="238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166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69">
        <v>86</v>
      </c>
      <c r="B138" s="170" t="s">
        <v>297</v>
      </c>
      <c r="C138" s="185" t="s">
        <v>298</v>
      </c>
      <c r="D138" s="171" t="s">
        <v>221</v>
      </c>
      <c r="E138" s="172">
        <v>1</v>
      </c>
      <c r="F138" s="173"/>
      <c r="G138" s="174">
        <f>ROUND(E138*F138,2)</f>
        <v>0</v>
      </c>
      <c r="H138" s="161"/>
      <c r="I138" s="160">
        <f>ROUND(E138*H138,2)</f>
        <v>0</v>
      </c>
      <c r="J138" s="161"/>
      <c r="K138" s="160">
        <f>ROUND(E138*J138,2)</f>
        <v>0</v>
      </c>
      <c r="L138" s="160">
        <v>21</v>
      </c>
      <c r="M138" s="160">
        <f>G138*(1+L138/100)</f>
        <v>0</v>
      </c>
      <c r="N138" s="160">
        <v>7.417E-2</v>
      </c>
      <c r="O138" s="160">
        <f>ROUND(E138*N138,2)</f>
        <v>7.0000000000000007E-2</v>
      </c>
      <c r="P138" s="160">
        <v>0</v>
      </c>
      <c r="Q138" s="160">
        <f>ROUND(E138*P138,2)</f>
        <v>0</v>
      </c>
      <c r="R138" s="160"/>
      <c r="S138" s="160" t="s">
        <v>113</v>
      </c>
      <c r="T138" s="160" t="s">
        <v>114</v>
      </c>
      <c r="U138" s="160">
        <v>2.7669999999999999</v>
      </c>
      <c r="V138" s="160">
        <f>ROUND(E138*U138,2)</f>
        <v>2.77</v>
      </c>
      <c r="W138" s="160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107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237" t="s">
        <v>299</v>
      </c>
      <c r="D139" s="238"/>
      <c r="E139" s="238"/>
      <c r="F139" s="238"/>
      <c r="G139" s="238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166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69">
        <v>87</v>
      </c>
      <c r="B140" s="170" t="s">
        <v>300</v>
      </c>
      <c r="C140" s="185" t="s">
        <v>301</v>
      </c>
      <c r="D140" s="171" t="s">
        <v>221</v>
      </c>
      <c r="E140" s="172">
        <v>1</v>
      </c>
      <c r="F140" s="173"/>
      <c r="G140" s="174">
        <f>ROUND(E140*F140,2)</f>
        <v>0</v>
      </c>
      <c r="H140" s="161"/>
      <c r="I140" s="160">
        <f>ROUND(E140*H140,2)</f>
        <v>0</v>
      </c>
      <c r="J140" s="161"/>
      <c r="K140" s="160">
        <f>ROUND(E140*J140,2)</f>
        <v>0</v>
      </c>
      <c r="L140" s="160">
        <v>21</v>
      </c>
      <c r="M140" s="160">
        <f>G140*(1+L140/100)</f>
        <v>0</v>
      </c>
      <c r="N140" s="160">
        <v>7.417E-2</v>
      </c>
      <c r="O140" s="160">
        <f>ROUND(E140*N140,2)</f>
        <v>7.0000000000000007E-2</v>
      </c>
      <c r="P140" s="160">
        <v>0</v>
      </c>
      <c r="Q140" s="160">
        <f>ROUND(E140*P140,2)</f>
        <v>0</v>
      </c>
      <c r="R140" s="160"/>
      <c r="S140" s="160" t="s">
        <v>113</v>
      </c>
      <c r="T140" s="160" t="s">
        <v>114</v>
      </c>
      <c r="U140" s="160">
        <v>2.7669999999999999</v>
      </c>
      <c r="V140" s="160">
        <f>ROUND(E140*U140,2)</f>
        <v>2.77</v>
      </c>
      <c r="W140" s="160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107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237" t="s">
        <v>299</v>
      </c>
      <c r="D141" s="238"/>
      <c r="E141" s="238"/>
      <c r="F141" s="238"/>
      <c r="G141" s="238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166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22.5" outlineLevel="1" x14ac:dyDescent="0.2">
      <c r="A142" s="169">
        <v>88</v>
      </c>
      <c r="B142" s="170" t="s">
        <v>302</v>
      </c>
      <c r="C142" s="185" t="s">
        <v>303</v>
      </c>
      <c r="D142" s="171" t="s">
        <v>221</v>
      </c>
      <c r="E142" s="172">
        <v>1</v>
      </c>
      <c r="F142" s="173"/>
      <c r="G142" s="174">
        <f>ROUND(E142*F142,2)</f>
        <v>0</v>
      </c>
      <c r="H142" s="161"/>
      <c r="I142" s="160">
        <f>ROUND(E142*H142,2)</f>
        <v>0</v>
      </c>
      <c r="J142" s="161"/>
      <c r="K142" s="160">
        <f>ROUND(E142*J142,2)</f>
        <v>0</v>
      </c>
      <c r="L142" s="160">
        <v>21</v>
      </c>
      <c r="M142" s="160">
        <f>G142*(1+L142/100)</f>
        <v>0</v>
      </c>
      <c r="N142" s="160">
        <v>1.5509999999999999E-2</v>
      </c>
      <c r="O142" s="160">
        <f>ROUND(E142*N142,2)</f>
        <v>0.02</v>
      </c>
      <c r="P142" s="160">
        <v>0</v>
      </c>
      <c r="Q142" s="160">
        <f>ROUND(E142*P142,2)</f>
        <v>0</v>
      </c>
      <c r="R142" s="160"/>
      <c r="S142" s="160" t="s">
        <v>113</v>
      </c>
      <c r="T142" s="160" t="s">
        <v>114</v>
      </c>
      <c r="U142" s="160">
        <v>1.3540000000000001</v>
      </c>
      <c r="V142" s="160">
        <f>ROUND(E142*U142,2)</f>
        <v>1.35</v>
      </c>
      <c r="W142" s="160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107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237" t="s">
        <v>304</v>
      </c>
      <c r="D143" s="238"/>
      <c r="E143" s="238"/>
      <c r="F143" s="238"/>
      <c r="G143" s="238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166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2.5" outlineLevel="1" x14ac:dyDescent="0.2">
      <c r="A144" s="169">
        <v>89</v>
      </c>
      <c r="B144" s="170" t="s">
        <v>305</v>
      </c>
      <c r="C144" s="185" t="s">
        <v>306</v>
      </c>
      <c r="D144" s="171" t="s">
        <v>221</v>
      </c>
      <c r="E144" s="172">
        <v>2</v>
      </c>
      <c r="F144" s="173"/>
      <c r="G144" s="174">
        <f>ROUND(E144*F144,2)</f>
        <v>0</v>
      </c>
      <c r="H144" s="161"/>
      <c r="I144" s="160">
        <f>ROUND(E144*H144,2)</f>
        <v>0</v>
      </c>
      <c r="J144" s="161"/>
      <c r="K144" s="160">
        <f>ROUND(E144*J144,2)</f>
        <v>0</v>
      </c>
      <c r="L144" s="160">
        <v>21</v>
      </c>
      <c r="M144" s="160">
        <f>G144*(1+L144/100)</f>
        <v>0</v>
      </c>
      <c r="N144" s="160">
        <v>2.47E-3</v>
      </c>
      <c r="O144" s="160">
        <f>ROUND(E144*N144,2)</f>
        <v>0</v>
      </c>
      <c r="P144" s="160">
        <v>0</v>
      </c>
      <c r="Q144" s="160">
        <f>ROUND(E144*P144,2)</f>
        <v>0</v>
      </c>
      <c r="R144" s="160"/>
      <c r="S144" s="160" t="s">
        <v>113</v>
      </c>
      <c r="T144" s="160" t="s">
        <v>114</v>
      </c>
      <c r="U144" s="160">
        <v>0.39300000000000002</v>
      </c>
      <c r="V144" s="160">
        <f>ROUND(E144*U144,2)</f>
        <v>0.79</v>
      </c>
      <c r="W144" s="160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107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237" t="s">
        <v>307</v>
      </c>
      <c r="D145" s="238"/>
      <c r="E145" s="238"/>
      <c r="F145" s="238"/>
      <c r="G145" s="238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166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69">
        <v>90</v>
      </c>
      <c r="B146" s="170" t="s">
        <v>308</v>
      </c>
      <c r="C146" s="185" t="s">
        <v>309</v>
      </c>
      <c r="D146" s="171" t="s">
        <v>221</v>
      </c>
      <c r="E146" s="172">
        <v>4</v>
      </c>
      <c r="F146" s="173"/>
      <c r="G146" s="174">
        <f>ROUND(E146*F146,2)</f>
        <v>0</v>
      </c>
      <c r="H146" s="161"/>
      <c r="I146" s="160">
        <f>ROUND(E146*H146,2)</f>
        <v>0</v>
      </c>
      <c r="J146" s="161"/>
      <c r="K146" s="160">
        <f>ROUND(E146*J146,2)</f>
        <v>0</v>
      </c>
      <c r="L146" s="160">
        <v>21</v>
      </c>
      <c r="M146" s="160">
        <f>G146*(1+L146/100)</f>
        <v>0</v>
      </c>
      <c r="N146" s="160">
        <v>2.47E-3</v>
      </c>
      <c r="O146" s="160">
        <f>ROUND(E146*N146,2)</f>
        <v>0.01</v>
      </c>
      <c r="P146" s="160">
        <v>0</v>
      </c>
      <c r="Q146" s="160">
        <f>ROUND(E146*P146,2)</f>
        <v>0</v>
      </c>
      <c r="R146" s="160"/>
      <c r="S146" s="160" t="s">
        <v>113</v>
      </c>
      <c r="T146" s="160" t="s">
        <v>114</v>
      </c>
      <c r="U146" s="160">
        <v>0.39300000000000002</v>
      </c>
      <c r="V146" s="160">
        <f>ROUND(E146*U146,2)</f>
        <v>1.57</v>
      </c>
      <c r="W146" s="160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107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237" t="s">
        <v>310</v>
      </c>
      <c r="D147" s="238"/>
      <c r="E147" s="238"/>
      <c r="F147" s="238"/>
      <c r="G147" s="238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166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75">
        <v>91</v>
      </c>
      <c r="B148" s="176" t="s">
        <v>311</v>
      </c>
      <c r="C148" s="184" t="s">
        <v>312</v>
      </c>
      <c r="D148" s="177" t="s">
        <v>105</v>
      </c>
      <c r="E148" s="178">
        <v>1.31464</v>
      </c>
      <c r="F148" s="179"/>
      <c r="G148" s="180">
        <f>ROUND(E148*F148,2)</f>
        <v>0</v>
      </c>
      <c r="H148" s="161"/>
      <c r="I148" s="160">
        <f>ROUND(E148*H148,2)</f>
        <v>0</v>
      </c>
      <c r="J148" s="161"/>
      <c r="K148" s="160">
        <f>ROUND(E148*J148,2)</f>
        <v>0</v>
      </c>
      <c r="L148" s="160">
        <v>21</v>
      </c>
      <c r="M148" s="160">
        <f>G148*(1+L148/100)</f>
        <v>0</v>
      </c>
      <c r="N148" s="160">
        <v>0</v>
      </c>
      <c r="O148" s="160">
        <f>ROUND(E148*N148,2)</f>
        <v>0</v>
      </c>
      <c r="P148" s="160">
        <v>0</v>
      </c>
      <c r="Q148" s="160">
        <f>ROUND(E148*P148,2)</f>
        <v>0</v>
      </c>
      <c r="R148" s="160"/>
      <c r="S148" s="160" t="s">
        <v>106</v>
      </c>
      <c r="T148" s="160" t="s">
        <v>106</v>
      </c>
      <c r="U148" s="160">
        <v>1.327</v>
      </c>
      <c r="V148" s="160">
        <f>ROUND(E148*U148,2)</f>
        <v>1.74</v>
      </c>
      <c r="W148" s="160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162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75">
        <v>92</v>
      </c>
      <c r="B149" s="176" t="s">
        <v>313</v>
      </c>
      <c r="C149" s="184" t="s">
        <v>314</v>
      </c>
      <c r="D149" s="177" t="s">
        <v>105</v>
      </c>
      <c r="E149" s="178">
        <v>0.49642999999999998</v>
      </c>
      <c r="F149" s="179"/>
      <c r="G149" s="180">
        <f>ROUND(E149*F149,2)</f>
        <v>0</v>
      </c>
      <c r="H149" s="161"/>
      <c r="I149" s="160">
        <f>ROUND(E149*H149,2)</f>
        <v>0</v>
      </c>
      <c r="J149" s="161"/>
      <c r="K149" s="160">
        <f>ROUND(E149*J149,2)</f>
        <v>0</v>
      </c>
      <c r="L149" s="160">
        <v>21</v>
      </c>
      <c r="M149" s="160">
        <f>G149*(1+L149/100)</f>
        <v>0</v>
      </c>
      <c r="N149" s="160">
        <v>0</v>
      </c>
      <c r="O149" s="160">
        <f>ROUND(E149*N149,2)</f>
        <v>0</v>
      </c>
      <c r="P149" s="160">
        <v>0</v>
      </c>
      <c r="Q149" s="160">
        <f>ROUND(E149*P149,2)</f>
        <v>0</v>
      </c>
      <c r="R149" s="160"/>
      <c r="S149" s="160" t="s">
        <v>106</v>
      </c>
      <c r="T149" s="160" t="s">
        <v>106</v>
      </c>
      <c r="U149" s="160">
        <v>3.379</v>
      </c>
      <c r="V149" s="160">
        <f>ROUND(E149*U149,2)</f>
        <v>1.68</v>
      </c>
      <c r="W149" s="160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315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x14ac:dyDescent="0.2">
      <c r="A150" s="163" t="s">
        <v>101</v>
      </c>
      <c r="B150" s="164" t="s">
        <v>64</v>
      </c>
      <c r="C150" s="183" t="s">
        <v>65</v>
      </c>
      <c r="D150" s="165"/>
      <c r="E150" s="166"/>
      <c r="F150" s="167"/>
      <c r="G150" s="168">
        <f>SUMIF(AG151:AG226,"&lt;&gt;NOR",G151:G226)</f>
        <v>0</v>
      </c>
      <c r="H150" s="162"/>
      <c r="I150" s="162">
        <f>SUM(I151:I226)</f>
        <v>0</v>
      </c>
      <c r="J150" s="162"/>
      <c r="K150" s="162">
        <f>SUM(K151:K226)</f>
        <v>0</v>
      </c>
      <c r="L150" s="162"/>
      <c r="M150" s="162">
        <f>SUM(M151:M226)</f>
        <v>0</v>
      </c>
      <c r="N150" s="162"/>
      <c r="O150" s="162">
        <f>SUM(O151:O226)</f>
        <v>1.2900000000000003</v>
      </c>
      <c r="P150" s="162"/>
      <c r="Q150" s="162">
        <f>SUM(Q151:Q226)</f>
        <v>24.95</v>
      </c>
      <c r="R150" s="162"/>
      <c r="S150" s="162"/>
      <c r="T150" s="162"/>
      <c r="U150" s="162"/>
      <c r="V150" s="162">
        <f>SUM(V151:V226)</f>
        <v>130.42999999999998</v>
      </c>
      <c r="W150" s="162"/>
      <c r="AG150" t="s">
        <v>102</v>
      </c>
    </row>
    <row r="151" spans="1:60" outlineLevel="1" x14ac:dyDescent="0.2">
      <c r="A151" s="169">
        <v>93</v>
      </c>
      <c r="B151" s="170" t="s">
        <v>316</v>
      </c>
      <c r="C151" s="185" t="s">
        <v>317</v>
      </c>
      <c r="D151" s="171" t="s">
        <v>221</v>
      </c>
      <c r="E151" s="172">
        <v>4</v>
      </c>
      <c r="F151" s="173"/>
      <c r="G151" s="174">
        <f>ROUND(E151*F151,2)</f>
        <v>0</v>
      </c>
      <c r="H151" s="161"/>
      <c r="I151" s="160">
        <f>ROUND(E151*H151,2)</f>
        <v>0</v>
      </c>
      <c r="J151" s="161"/>
      <c r="K151" s="160">
        <f>ROUND(E151*J151,2)</f>
        <v>0</v>
      </c>
      <c r="L151" s="160">
        <v>21</v>
      </c>
      <c r="M151" s="160">
        <f>G151*(1+L151/100)</f>
        <v>0</v>
      </c>
      <c r="N151" s="160">
        <v>8.2769999999999996E-2</v>
      </c>
      <c r="O151" s="160">
        <f>ROUND(E151*N151,2)</f>
        <v>0.33</v>
      </c>
      <c r="P151" s="160">
        <v>0</v>
      </c>
      <c r="Q151" s="160">
        <f>ROUND(E151*P151,2)</f>
        <v>0</v>
      </c>
      <c r="R151" s="160"/>
      <c r="S151" s="160" t="s">
        <v>106</v>
      </c>
      <c r="T151" s="160" t="s">
        <v>106</v>
      </c>
      <c r="U151" s="160">
        <v>3.8180000000000001</v>
      </c>
      <c r="V151" s="160">
        <f>ROUND(E151*U151,2)</f>
        <v>15.27</v>
      </c>
      <c r="W151" s="160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107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237" t="s">
        <v>299</v>
      </c>
      <c r="D152" s="238"/>
      <c r="E152" s="238"/>
      <c r="F152" s="238"/>
      <c r="G152" s="238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166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75">
        <v>94</v>
      </c>
      <c r="B153" s="176" t="s">
        <v>318</v>
      </c>
      <c r="C153" s="184" t="s">
        <v>319</v>
      </c>
      <c r="D153" s="177" t="s">
        <v>221</v>
      </c>
      <c r="E153" s="178">
        <v>12</v>
      </c>
      <c r="F153" s="179"/>
      <c r="G153" s="180">
        <f t="shared" ref="G153:G187" si="14">ROUND(E153*F153,2)</f>
        <v>0</v>
      </c>
      <c r="H153" s="161"/>
      <c r="I153" s="160">
        <f t="shared" ref="I153:I187" si="15">ROUND(E153*H153,2)</f>
        <v>0</v>
      </c>
      <c r="J153" s="161"/>
      <c r="K153" s="160">
        <f t="shared" ref="K153:K187" si="16">ROUND(E153*J153,2)</f>
        <v>0</v>
      </c>
      <c r="L153" s="160">
        <v>21</v>
      </c>
      <c r="M153" s="160">
        <f t="shared" ref="M153:M187" si="17">G153*(1+L153/100)</f>
        <v>0</v>
      </c>
      <c r="N153" s="160">
        <v>9.7599999999999996E-3</v>
      </c>
      <c r="O153" s="160">
        <f t="shared" ref="O153:O187" si="18">ROUND(E153*N153,2)</f>
        <v>0.12</v>
      </c>
      <c r="P153" s="160">
        <v>0</v>
      </c>
      <c r="Q153" s="160">
        <f t="shared" ref="Q153:Q187" si="19">ROUND(E153*P153,2)</f>
        <v>0</v>
      </c>
      <c r="R153" s="160"/>
      <c r="S153" s="160" t="s">
        <v>106</v>
      </c>
      <c r="T153" s="160" t="s">
        <v>106</v>
      </c>
      <c r="U153" s="160">
        <v>0.109</v>
      </c>
      <c r="V153" s="160">
        <f t="shared" ref="V153:V187" si="20">ROUND(E153*U153,2)</f>
        <v>1.31</v>
      </c>
      <c r="W153" s="160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107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75">
        <v>95</v>
      </c>
      <c r="B154" s="176" t="s">
        <v>320</v>
      </c>
      <c r="C154" s="184" t="s">
        <v>321</v>
      </c>
      <c r="D154" s="177" t="s">
        <v>221</v>
      </c>
      <c r="E154" s="178">
        <v>2</v>
      </c>
      <c r="F154" s="179"/>
      <c r="G154" s="180">
        <f t="shared" si="14"/>
        <v>0</v>
      </c>
      <c r="H154" s="161"/>
      <c r="I154" s="160">
        <f t="shared" si="15"/>
        <v>0</v>
      </c>
      <c r="J154" s="161"/>
      <c r="K154" s="160">
        <f t="shared" si="16"/>
        <v>0</v>
      </c>
      <c r="L154" s="160">
        <v>21</v>
      </c>
      <c r="M154" s="160">
        <f t="shared" si="17"/>
        <v>0</v>
      </c>
      <c r="N154" s="160">
        <v>6.6E-4</v>
      </c>
      <c r="O154" s="160">
        <f t="shared" si="18"/>
        <v>0</v>
      </c>
      <c r="P154" s="160">
        <v>0</v>
      </c>
      <c r="Q154" s="160">
        <f t="shared" si="19"/>
        <v>0</v>
      </c>
      <c r="R154" s="160"/>
      <c r="S154" s="160" t="s">
        <v>106</v>
      </c>
      <c r="T154" s="160" t="s">
        <v>106</v>
      </c>
      <c r="U154" s="160">
        <v>0.32200000000000001</v>
      </c>
      <c r="V154" s="160">
        <f t="shared" si="20"/>
        <v>0.64</v>
      </c>
      <c r="W154" s="160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107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75">
        <v>96</v>
      </c>
      <c r="B155" s="176" t="s">
        <v>322</v>
      </c>
      <c r="C155" s="184" t="s">
        <v>323</v>
      </c>
      <c r="D155" s="177" t="s">
        <v>221</v>
      </c>
      <c r="E155" s="178">
        <v>2</v>
      </c>
      <c r="F155" s="179"/>
      <c r="G155" s="180">
        <f t="shared" si="14"/>
        <v>0</v>
      </c>
      <c r="H155" s="161"/>
      <c r="I155" s="160">
        <f t="shared" si="15"/>
        <v>0</v>
      </c>
      <c r="J155" s="161"/>
      <c r="K155" s="160">
        <f t="shared" si="16"/>
        <v>0</v>
      </c>
      <c r="L155" s="160">
        <v>21</v>
      </c>
      <c r="M155" s="160">
        <f t="shared" si="17"/>
        <v>0</v>
      </c>
      <c r="N155" s="160">
        <v>7.7999999999999999E-4</v>
      </c>
      <c r="O155" s="160">
        <f t="shared" si="18"/>
        <v>0</v>
      </c>
      <c r="P155" s="160">
        <v>0</v>
      </c>
      <c r="Q155" s="160">
        <f t="shared" si="19"/>
        <v>0</v>
      </c>
      <c r="R155" s="160"/>
      <c r="S155" s="160" t="s">
        <v>106</v>
      </c>
      <c r="T155" s="160" t="s">
        <v>106</v>
      </c>
      <c r="U155" s="160">
        <v>0.374</v>
      </c>
      <c r="V155" s="160">
        <f t="shared" si="20"/>
        <v>0.75</v>
      </c>
      <c r="W155" s="160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107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75">
        <v>97</v>
      </c>
      <c r="B156" s="176" t="s">
        <v>324</v>
      </c>
      <c r="C156" s="184" t="s">
        <v>325</v>
      </c>
      <c r="D156" s="177" t="s">
        <v>221</v>
      </c>
      <c r="E156" s="178">
        <v>2</v>
      </c>
      <c r="F156" s="179"/>
      <c r="G156" s="180">
        <f t="shared" si="14"/>
        <v>0</v>
      </c>
      <c r="H156" s="161"/>
      <c r="I156" s="160">
        <f t="shared" si="15"/>
        <v>0</v>
      </c>
      <c r="J156" s="161"/>
      <c r="K156" s="160">
        <f t="shared" si="16"/>
        <v>0</v>
      </c>
      <c r="L156" s="160">
        <v>21</v>
      </c>
      <c r="M156" s="160">
        <f t="shared" si="17"/>
        <v>0</v>
      </c>
      <c r="N156" s="160">
        <v>1.1299999999999999E-3</v>
      </c>
      <c r="O156" s="160">
        <f t="shared" si="18"/>
        <v>0</v>
      </c>
      <c r="P156" s="160">
        <v>0</v>
      </c>
      <c r="Q156" s="160">
        <f t="shared" si="19"/>
        <v>0</v>
      </c>
      <c r="R156" s="160"/>
      <c r="S156" s="160" t="s">
        <v>106</v>
      </c>
      <c r="T156" s="160" t="s">
        <v>106</v>
      </c>
      <c r="U156" s="160">
        <v>0.439</v>
      </c>
      <c r="V156" s="160">
        <f t="shared" si="20"/>
        <v>0.88</v>
      </c>
      <c r="W156" s="160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107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75">
        <v>98</v>
      </c>
      <c r="B157" s="176" t="s">
        <v>326</v>
      </c>
      <c r="C157" s="184" t="s">
        <v>327</v>
      </c>
      <c r="D157" s="177" t="s">
        <v>221</v>
      </c>
      <c r="E157" s="178">
        <v>8</v>
      </c>
      <c r="F157" s="179"/>
      <c r="G157" s="180">
        <f t="shared" si="14"/>
        <v>0</v>
      </c>
      <c r="H157" s="161"/>
      <c r="I157" s="160">
        <f t="shared" si="15"/>
        <v>0</v>
      </c>
      <c r="J157" s="161"/>
      <c r="K157" s="160">
        <f t="shared" si="16"/>
        <v>0</v>
      </c>
      <c r="L157" s="160">
        <v>21</v>
      </c>
      <c r="M157" s="160">
        <f t="shared" si="17"/>
        <v>0</v>
      </c>
      <c r="N157" s="160">
        <v>2.3500000000000001E-3</v>
      </c>
      <c r="O157" s="160">
        <f t="shared" si="18"/>
        <v>0.02</v>
      </c>
      <c r="P157" s="160">
        <v>0</v>
      </c>
      <c r="Q157" s="160">
        <f t="shared" si="19"/>
        <v>0</v>
      </c>
      <c r="R157" s="160"/>
      <c r="S157" s="160" t="s">
        <v>106</v>
      </c>
      <c r="T157" s="160" t="s">
        <v>106</v>
      </c>
      <c r="U157" s="160">
        <v>0.61399999999999999</v>
      </c>
      <c r="V157" s="160">
        <f t="shared" si="20"/>
        <v>4.91</v>
      </c>
      <c r="W157" s="160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107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75">
        <v>99</v>
      </c>
      <c r="B158" s="176" t="s">
        <v>328</v>
      </c>
      <c r="C158" s="184" t="s">
        <v>329</v>
      </c>
      <c r="D158" s="177" t="s">
        <v>221</v>
      </c>
      <c r="E158" s="178">
        <v>4</v>
      </c>
      <c r="F158" s="179"/>
      <c r="G158" s="180">
        <f t="shared" si="14"/>
        <v>0</v>
      </c>
      <c r="H158" s="161"/>
      <c r="I158" s="160">
        <f t="shared" si="15"/>
        <v>0</v>
      </c>
      <c r="J158" s="161"/>
      <c r="K158" s="160">
        <f t="shared" si="16"/>
        <v>0</v>
      </c>
      <c r="L158" s="160">
        <v>21</v>
      </c>
      <c r="M158" s="160">
        <f t="shared" si="17"/>
        <v>0</v>
      </c>
      <c r="N158" s="160">
        <v>4.6100000000000004E-3</v>
      </c>
      <c r="O158" s="160">
        <f t="shared" si="18"/>
        <v>0.02</v>
      </c>
      <c r="P158" s="160">
        <v>0</v>
      </c>
      <c r="Q158" s="160">
        <f t="shared" si="19"/>
        <v>0</v>
      </c>
      <c r="R158" s="160"/>
      <c r="S158" s="160" t="s">
        <v>106</v>
      </c>
      <c r="T158" s="160" t="s">
        <v>106</v>
      </c>
      <c r="U158" s="160">
        <v>1.2170000000000001</v>
      </c>
      <c r="V158" s="160">
        <f t="shared" si="20"/>
        <v>4.87</v>
      </c>
      <c r="W158" s="160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107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75">
        <v>100</v>
      </c>
      <c r="B159" s="176" t="s">
        <v>330</v>
      </c>
      <c r="C159" s="184" t="s">
        <v>331</v>
      </c>
      <c r="D159" s="177" t="s">
        <v>221</v>
      </c>
      <c r="E159" s="178">
        <v>4</v>
      </c>
      <c r="F159" s="179"/>
      <c r="G159" s="180">
        <f t="shared" si="14"/>
        <v>0</v>
      </c>
      <c r="H159" s="161"/>
      <c r="I159" s="160">
        <f t="shared" si="15"/>
        <v>0</v>
      </c>
      <c r="J159" s="161"/>
      <c r="K159" s="160">
        <f t="shared" si="16"/>
        <v>0</v>
      </c>
      <c r="L159" s="160">
        <v>21</v>
      </c>
      <c r="M159" s="160">
        <f t="shared" si="17"/>
        <v>0</v>
      </c>
      <c r="N159" s="160">
        <v>6.6350000000000006E-2</v>
      </c>
      <c r="O159" s="160">
        <f t="shared" si="18"/>
        <v>0.27</v>
      </c>
      <c r="P159" s="160">
        <v>0</v>
      </c>
      <c r="Q159" s="160">
        <f t="shared" si="19"/>
        <v>0</v>
      </c>
      <c r="R159" s="160"/>
      <c r="S159" s="160" t="s">
        <v>106</v>
      </c>
      <c r="T159" s="160" t="s">
        <v>106</v>
      </c>
      <c r="U159" s="160">
        <v>0.88</v>
      </c>
      <c r="V159" s="160">
        <f t="shared" si="20"/>
        <v>3.52</v>
      </c>
      <c r="W159" s="160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107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75">
        <v>101</v>
      </c>
      <c r="B160" s="176" t="s">
        <v>332</v>
      </c>
      <c r="C160" s="184" t="s">
        <v>333</v>
      </c>
      <c r="D160" s="177" t="s">
        <v>221</v>
      </c>
      <c r="E160" s="178">
        <v>12</v>
      </c>
      <c r="F160" s="179"/>
      <c r="G160" s="180">
        <f t="shared" si="14"/>
        <v>0</v>
      </c>
      <c r="H160" s="161"/>
      <c r="I160" s="160">
        <f t="shared" si="15"/>
        <v>0</v>
      </c>
      <c r="J160" s="161"/>
      <c r="K160" s="160">
        <f t="shared" si="16"/>
        <v>0</v>
      </c>
      <c r="L160" s="160">
        <v>21</v>
      </c>
      <c r="M160" s="160">
        <f t="shared" si="17"/>
        <v>0</v>
      </c>
      <c r="N160" s="160">
        <v>2.3800000000000002E-3</v>
      </c>
      <c r="O160" s="160">
        <f t="shared" si="18"/>
        <v>0.03</v>
      </c>
      <c r="P160" s="160">
        <v>0</v>
      </c>
      <c r="Q160" s="160">
        <f t="shared" si="19"/>
        <v>0</v>
      </c>
      <c r="R160" s="160"/>
      <c r="S160" s="160" t="s">
        <v>106</v>
      </c>
      <c r="T160" s="160" t="s">
        <v>106</v>
      </c>
      <c r="U160" s="160">
        <v>0.109</v>
      </c>
      <c r="V160" s="160">
        <f t="shared" si="20"/>
        <v>1.31</v>
      </c>
      <c r="W160" s="160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107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75">
        <v>102</v>
      </c>
      <c r="B161" s="176" t="s">
        <v>334</v>
      </c>
      <c r="C161" s="184" t="s">
        <v>335</v>
      </c>
      <c r="D161" s="177" t="s">
        <v>131</v>
      </c>
      <c r="E161" s="178">
        <v>8</v>
      </c>
      <c r="F161" s="179"/>
      <c r="G161" s="180">
        <f t="shared" si="14"/>
        <v>0</v>
      </c>
      <c r="H161" s="161"/>
      <c r="I161" s="160">
        <f t="shared" si="15"/>
        <v>0</v>
      </c>
      <c r="J161" s="161"/>
      <c r="K161" s="160">
        <f t="shared" si="16"/>
        <v>0</v>
      </c>
      <c r="L161" s="160">
        <v>21</v>
      </c>
      <c r="M161" s="160">
        <f t="shared" si="17"/>
        <v>0</v>
      </c>
      <c r="N161" s="160">
        <v>0</v>
      </c>
      <c r="O161" s="160">
        <f t="shared" si="18"/>
        <v>0</v>
      </c>
      <c r="P161" s="160">
        <v>0.20748</v>
      </c>
      <c r="Q161" s="160">
        <f t="shared" si="19"/>
        <v>1.66</v>
      </c>
      <c r="R161" s="160"/>
      <c r="S161" s="160" t="s">
        <v>106</v>
      </c>
      <c r="T161" s="160" t="s">
        <v>106</v>
      </c>
      <c r="U161" s="160">
        <v>0.56999999999999995</v>
      </c>
      <c r="V161" s="160">
        <f t="shared" si="20"/>
        <v>4.5599999999999996</v>
      </c>
      <c r="W161" s="160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107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75">
        <v>103</v>
      </c>
      <c r="B162" s="176" t="s">
        <v>336</v>
      </c>
      <c r="C162" s="184" t="s">
        <v>337</v>
      </c>
      <c r="D162" s="177" t="s">
        <v>338</v>
      </c>
      <c r="E162" s="178">
        <v>2</v>
      </c>
      <c r="F162" s="179"/>
      <c r="G162" s="180">
        <f t="shared" si="14"/>
        <v>0</v>
      </c>
      <c r="H162" s="161"/>
      <c r="I162" s="160">
        <f t="shared" si="15"/>
        <v>0</v>
      </c>
      <c r="J162" s="161"/>
      <c r="K162" s="160">
        <f t="shared" si="16"/>
        <v>0</v>
      </c>
      <c r="L162" s="160">
        <v>21</v>
      </c>
      <c r="M162" s="160">
        <f t="shared" si="17"/>
        <v>0</v>
      </c>
      <c r="N162" s="160">
        <v>1.0789999999999999E-2</v>
      </c>
      <c r="O162" s="160">
        <f t="shared" si="18"/>
        <v>0.02</v>
      </c>
      <c r="P162" s="160">
        <v>0</v>
      </c>
      <c r="Q162" s="160">
        <f t="shared" si="19"/>
        <v>0</v>
      </c>
      <c r="R162" s="160"/>
      <c r="S162" s="160" t="s">
        <v>106</v>
      </c>
      <c r="T162" s="160" t="s">
        <v>106</v>
      </c>
      <c r="U162" s="160">
        <v>9.4860000000000007</v>
      </c>
      <c r="V162" s="160">
        <f t="shared" si="20"/>
        <v>18.97</v>
      </c>
      <c r="W162" s="160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107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5">
        <v>104</v>
      </c>
      <c r="B163" s="176" t="s">
        <v>339</v>
      </c>
      <c r="C163" s="184" t="s">
        <v>340</v>
      </c>
      <c r="D163" s="177" t="s">
        <v>221</v>
      </c>
      <c r="E163" s="178">
        <v>1</v>
      </c>
      <c r="F163" s="179"/>
      <c r="G163" s="180">
        <f t="shared" si="14"/>
        <v>0</v>
      </c>
      <c r="H163" s="161"/>
      <c r="I163" s="160">
        <f t="shared" si="15"/>
        <v>0</v>
      </c>
      <c r="J163" s="161"/>
      <c r="K163" s="160">
        <f t="shared" si="16"/>
        <v>0</v>
      </c>
      <c r="L163" s="160">
        <v>21</v>
      </c>
      <c r="M163" s="160">
        <f t="shared" si="17"/>
        <v>0</v>
      </c>
      <c r="N163" s="160">
        <v>0</v>
      </c>
      <c r="O163" s="160">
        <f t="shared" si="18"/>
        <v>0</v>
      </c>
      <c r="P163" s="160">
        <v>0.51195999999999997</v>
      </c>
      <c r="Q163" s="160">
        <f t="shared" si="19"/>
        <v>0.51</v>
      </c>
      <c r="R163" s="160"/>
      <c r="S163" s="160" t="s">
        <v>106</v>
      </c>
      <c r="T163" s="160" t="s">
        <v>106</v>
      </c>
      <c r="U163" s="160">
        <v>2.4780000000000002</v>
      </c>
      <c r="V163" s="160">
        <f t="shared" si="20"/>
        <v>2.48</v>
      </c>
      <c r="W163" s="160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107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75">
        <v>105</v>
      </c>
      <c r="B164" s="176" t="s">
        <v>341</v>
      </c>
      <c r="C164" s="184" t="s">
        <v>342</v>
      </c>
      <c r="D164" s="177" t="s">
        <v>221</v>
      </c>
      <c r="E164" s="178">
        <v>1</v>
      </c>
      <c r="F164" s="179"/>
      <c r="G164" s="180">
        <f t="shared" si="14"/>
        <v>0</v>
      </c>
      <c r="H164" s="161"/>
      <c r="I164" s="160">
        <f t="shared" si="15"/>
        <v>0</v>
      </c>
      <c r="J164" s="161"/>
      <c r="K164" s="160">
        <f t="shared" si="16"/>
        <v>0</v>
      </c>
      <c r="L164" s="160">
        <v>21</v>
      </c>
      <c r="M164" s="160">
        <f t="shared" si="17"/>
        <v>0</v>
      </c>
      <c r="N164" s="160">
        <v>0</v>
      </c>
      <c r="O164" s="160">
        <f t="shared" si="18"/>
        <v>0</v>
      </c>
      <c r="P164" s="160">
        <v>1.6238999999999999</v>
      </c>
      <c r="Q164" s="160">
        <f t="shared" si="19"/>
        <v>1.62</v>
      </c>
      <c r="R164" s="160"/>
      <c r="S164" s="160" t="s">
        <v>106</v>
      </c>
      <c r="T164" s="160" t="s">
        <v>106</v>
      </c>
      <c r="U164" s="160">
        <v>3.7850000000000001</v>
      </c>
      <c r="V164" s="160">
        <f t="shared" si="20"/>
        <v>3.79</v>
      </c>
      <c r="W164" s="160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107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75">
        <v>106</v>
      </c>
      <c r="B165" s="176" t="s">
        <v>343</v>
      </c>
      <c r="C165" s="184" t="s">
        <v>344</v>
      </c>
      <c r="D165" s="177" t="s">
        <v>338</v>
      </c>
      <c r="E165" s="178">
        <v>3</v>
      </c>
      <c r="F165" s="179"/>
      <c r="G165" s="180">
        <f t="shared" si="14"/>
        <v>0</v>
      </c>
      <c r="H165" s="161"/>
      <c r="I165" s="160">
        <f t="shared" si="15"/>
        <v>0</v>
      </c>
      <c r="J165" s="161"/>
      <c r="K165" s="160">
        <f t="shared" si="16"/>
        <v>0</v>
      </c>
      <c r="L165" s="160">
        <v>21</v>
      </c>
      <c r="M165" s="160">
        <f t="shared" si="17"/>
        <v>0</v>
      </c>
      <c r="N165" s="160">
        <v>0</v>
      </c>
      <c r="O165" s="160">
        <f t="shared" si="18"/>
        <v>0</v>
      </c>
      <c r="P165" s="160">
        <v>0</v>
      </c>
      <c r="Q165" s="160">
        <f t="shared" si="19"/>
        <v>0</v>
      </c>
      <c r="R165" s="160"/>
      <c r="S165" s="160" t="s">
        <v>106</v>
      </c>
      <c r="T165" s="160" t="s">
        <v>106</v>
      </c>
      <c r="U165" s="160">
        <v>0.28100000000000003</v>
      </c>
      <c r="V165" s="160">
        <f t="shared" si="20"/>
        <v>0.84</v>
      </c>
      <c r="W165" s="160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107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75">
        <v>107</v>
      </c>
      <c r="B166" s="176" t="s">
        <v>345</v>
      </c>
      <c r="C166" s="184" t="s">
        <v>346</v>
      </c>
      <c r="D166" s="177" t="s">
        <v>338</v>
      </c>
      <c r="E166" s="178">
        <v>8</v>
      </c>
      <c r="F166" s="179"/>
      <c r="G166" s="180">
        <f t="shared" si="14"/>
        <v>0</v>
      </c>
      <c r="H166" s="161"/>
      <c r="I166" s="160">
        <f t="shared" si="15"/>
        <v>0</v>
      </c>
      <c r="J166" s="161"/>
      <c r="K166" s="160">
        <f t="shared" si="16"/>
        <v>0</v>
      </c>
      <c r="L166" s="160">
        <v>21</v>
      </c>
      <c r="M166" s="160">
        <f t="shared" si="17"/>
        <v>0</v>
      </c>
      <c r="N166" s="160">
        <v>5.9000000000000003E-4</v>
      </c>
      <c r="O166" s="160">
        <f t="shared" si="18"/>
        <v>0</v>
      </c>
      <c r="P166" s="160">
        <v>0</v>
      </c>
      <c r="Q166" s="160">
        <f t="shared" si="19"/>
        <v>0</v>
      </c>
      <c r="R166" s="160"/>
      <c r="S166" s="160" t="s">
        <v>106</v>
      </c>
      <c r="T166" s="160" t="s">
        <v>106</v>
      </c>
      <c r="U166" s="160">
        <v>0.53</v>
      </c>
      <c r="V166" s="160">
        <f t="shared" si="20"/>
        <v>4.24</v>
      </c>
      <c r="W166" s="160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107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75">
        <v>108</v>
      </c>
      <c r="B167" s="176" t="s">
        <v>347</v>
      </c>
      <c r="C167" s="184" t="s">
        <v>348</v>
      </c>
      <c r="D167" s="177" t="s">
        <v>221</v>
      </c>
      <c r="E167" s="178">
        <v>2</v>
      </c>
      <c r="F167" s="179"/>
      <c r="G167" s="180">
        <f t="shared" si="14"/>
        <v>0</v>
      </c>
      <c r="H167" s="161"/>
      <c r="I167" s="160">
        <f t="shared" si="15"/>
        <v>0</v>
      </c>
      <c r="J167" s="161"/>
      <c r="K167" s="160">
        <f t="shared" si="16"/>
        <v>0</v>
      </c>
      <c r="L167" s="160">
        <v>21</v>
      </c>
      <c r="M167" s="160">
        <f t="shared" si="17"/>
        <v>0</v>
      </c>
      <c r="N167" s="160">
        <v>6.9999999999999994E-5</v>
      </c>
      <c r="O167" s="160">
        <f t="shared" si="18"/>
        <v>0</v>
      </c>
      <c r="P167" s="160">
        <v>4.4999999999999997E-3</v>
      </c>
      <c r="Q167" s="160">
        <f t="shared" si="19"/>
        <v>0.01</v>
      </c>
      <c r="R167" s="160"/>
      <c r="S167" s="160" t="s">
        <v>106</v>
      </c>
      <c r="T167" s="160" t="s">
        <v>106</v>
      </c>
      <c r="U167" s="160">
        <v>0.42</v>
      </c>
      <c r="V167" s="160">
        <f t="shared" si="20"/>
        <v>0.84</v>
      </c>
      <c r="W167" s="160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107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75">
        <v>109</v>
      </c>
      <c r="B168" s="176" t="s">
        <v>349</v>
      </c>
      <c r="C168" s="184" t="s">
        <v>350</v>
      </c>
      <c r="D168" s="177" t="s">
        <v>221</v>
      </c>
      <c r="E168" s="178">
        <v>2</v>
      </c>
      <c r="F168" s="179"/>
      <c r="G168" s="180">
        <f t="shared" si="14"/>
        <v>0</v>
      </c>
      <c r="H168" s="161"/>
      <c r="I168" s="160">
        <f t="shared" si="15"/>
        <v>0</v>
      </c>
      <c r="J168" s="161"/>
      <c r="K168" s="160">
        <f t="shared" si="16"/>
        <v>0</v>
      </c>
      <c r="L168" s="160">
        <v>21</v>
      </c>
      <c r="M168" s="160">
        <f t="shared" si="17"/>
        <v>0</v>
      </c>
      <c r="N168" s="160">
        <v>6.9999999999999994E-5</v>
      </c>
      <c r="O168" s="160">
        <f t="shared" si="18"/>
        <v>0</v>
      </c>
      <c r="P168" s="160">
        <v>2.1000000000000001E-2</v>
      </c>
      <c r="Q168" s="160">
        <f t="shared" si="19"/>
        <v>0.04</v>
      </c>
      <c r="R168" s="160"/>
      <c r="S168" s="160" t="s">
        <v>106</v>
      </c>
      <c r="T168" s="160" t="s">
        <v>106</v>
      </c>
      <c r="U168" s="160">
        <v>0.43</v>
      </c>
      <c r="V168" s="160">
        <f t="shared" si="20"/>
        <v>0.86</v>
      </c>
      <c r="W168" s="160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107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75">
        <v>110</v>
      </c>
      <c r="B169" s="176" t="s">
        <v>351</v>
      </c>
      <c r="C169" s="184" t="s">
        <v>352</v>
      </c>
      <c r="D169" s="177" t="s">
        <v>221</v>
      </c>
      <c r="E169" s="178">
        <v>2</v>
      </c>
      <c r="F169" s="179"/>
      <c r="G169" s="180">
        <f t="shared" si="14"/>
        <v>0</v>
      </c>
      <c r="H169" s="161"/>
      <c r="I169" s="160">
        <f t="shared" si="15"/>
        <v>0</v>
      </c>
      <c r="J169" s="161"/>
      <c r="K169" s="160">
        <f t="shared" si="16"/>
        <v>0</v>
      </c>
      <c r="L169" s="160">
        <v>21</v>
      </c>
      <c r="M169" s="160">
        <f t="shared" si="17"/>
        <v>0</v>
      </c>
      <c r="N169" s="160">
        <v>6.9999999999999994E-5</v>
      </c>
      <c r="O169" s="160">
        <f t="shared" si="18"/>
        <v>0</v>
      </c>
      <c r="P169" s="160">
        <v>2.1999999999999999E-2</v>
      </c>
      <c r="Q169" s="160">
        <f t="shared" si="19"/>
        <v>0.04</v>
      </c>
      <c r="R169" s="160"/>
      <c r="S169" s="160" t="s">
        <v>106</v>
      </c>
      <c r="T169" s="160" t="s">
        <v>106</v>
      </c>
      <c r="U169" s="160">
        <v>0.5</v>
      </c>
      <c r="V169" s="160">
        <f t="shared" si="20"/>
        <v>1</v>
      </c>
      <c r="W169" s="160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107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75">
        <v>111</v>
      </c>
      <c r="B170" s="176" t="s">
        <v>353</v>
      </c>
      <c r="C170" s="184" t="s">
        <v>354</v>
      </c>
      <c r="D170" s="177" t="s">
        <v>221</v>
      </c>
      <c r="E170" s="178">
        <v>1</v>
      </c>
      <c r="F170" s="179"/>
      <c r="G170" s="180">
        <f t="shared" si="14"/>
        <v>0</v>
      </c>
      <c r="H170" s="161"/>
      <c r="I170" s="160">
        <f t="shared" si="15"/>
        <v>0</v>
      </c>
      <c r="J170" s="161"/>
      <c r="K170" s="160">
        <f t="shared" si="16"/>
        <v>0</v>
      </c>
      <c r="L170" s="160">
        <v>21</v>
      </c>
      <c r="M170" s="160">
        <f t="shared" si="17"/>
        <v>0</v>
      </c>
      <c r="N170" s="160">
        <v>2.0000000000000002E-5</v>
      </c>
      <c r="O170" s="160">
        <f t="shared" si="18"/>
        <v>0</v>
      </c>
      <c r="P170" s="160">
        <v>2.8979999999999999E-2</v>
      </c>
      <c r="Q170" s="160">
        <f t="shared" si="19"/>
        <v>0.03</v>
      </c>
      <c r="R170" s="160"/>
      <c r="S170" s="160" t="s">
        <v>106</v>
      </c>
      <c r="T170" s="160" t="s">
        <v>106</v>
      </c>
      <c r="U170" s="160">
        <v>0.46300000000000002</v>
      </c>
      <c r="V170" s="160">
        <f t="shared" si="20"/>
        <v>0.46</v>
      </c>
      <c r="W170" s="160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107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75">
        <v>112</v>
      </c>
      <c r="B171" s="176" t="s">
        <v>355</v>
      </c>
      <c r="C171" s="184" t="s">
        <v>356</v>
      </c>
      <c r="D171" s="177" t="s">
        <v>105</v>
      </c>
      <c r="E171" s="178">
        <v>3.9558800000000001</v>
      </c>
      <c r="F171" s="179"/>
      <c r="G171" s="180">
        <f t="shared" si="14"/>
        <v>0</v>
      </c>
      <c r="H171" s="161"/>
      <c r="I171" s="160">
        <f t="shared" si="15"/>
        <v>0</v>
      </c>
      <c r="J171" s="161"/>
      <c r="K171" s="160">
        <f t="shared" si="16"/>
        <v>0</v>
      </c>
      <c r="L171" s="160">
        <v>21</v>
      </c>
      <c r="M171" s="160">
        <f t="shared" si="17"/>
        <v>0</v>
      </c>
      <c r="N171" s="160">
        <v>0</v>
      </c>
      <c r="O171" s="160">
        <f t="shared" si="18"/>
        <v>0</v>
      </c>
      <c r="P171" s="160">
        <v>0</v>
      </c>
      <c r="Q171" s="160">
        <f t="shared" si="19"/>
        <v>0</v>
      </c>
      <c r="R171" s="160"/>
      <c r="S171" s="160" t="s">
        <v>106</v>
      </c>
      <c r="T171" s="160" t="s">
        <v>106</v>
      </c>
      <c r="U171" s="160">
        <v>4.0430000000000001</v>
      </c>
      <c r="V171" s="160">
        <f t="shared" si="20"/>
        <v>15.99</v>
      </c>
      <c r="W171" s="160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107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75">
        <v>113</v>
      </c>
      <c r="B172" s="176" t="s">
        <v>357</v>
      </c>
      <c r="C172" s="184" t="s">
        <v>358</v>
      </c>
      <c r="D172" s="177" t="s">
        <v>338</v>
      </c>
      <c r="E172" s="178">
        <v>8</v>
      </c>
      <c r="F172" s="179"/>
      <c r="G172" s="180">
        <f t="shared" si="14"/>
        <v>0</v>
      </c>
      <c r="H172" s="161"/>
      <c r="I172" s="160">
        <f t="shared" si="15"/>
        <v>0</v>
      </c>
      <c r="J172" s="161"/>
      <c r="K172" s="160">
        <f t="shared" si="16"/>
        <v>0</v>
      </c>
      <c r="L172" s="160">
        <v>21</v>
      </c>
      <c r="M172" s="160">
        <f t="shared" si="17"/>
        <v>0</v>
      </c>
      <c r="N172" s="160">
        <v>4.5199999999999997E-3</v>
      </c>
      <c r="O172" s="160">
        <f t="shared" si="18"/>
        <v>0.04</v>
      </c>
      <c r="P172" s="160">
        <v>0</v>
      </c>
      <c r="Q172" s="160">
        <f t="shared" si="19"/>
        <v>0</v>
      </c>
      <c r="R172" s="160"/>
      <c r="S172" s="160" t="s">
        <v>106</v>
      </c>
      <c r="T172" s="160" t="s">
        <v>106</v>
      </c>
      <c r="U172" s="160">
        <v>0.78</v>
      </c>
      <c r="V172" s="160">
        <f t="shared" si="20"/>
        <v>6.24</v>
      </c>
      <c r="W172" s="160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107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75">
        <v>114</v>
      </c>
      <c r="B173" s="176" t="s">
        <v>359</v>
      </c>
      <c r="C173" s="184" t="s">
        <v>360</v>
      </c>
      <c r="D173" s="177" t="s">
        <v>338</v>
      </c>
      <c r="E173" s="178">
        <v>4</v>
      </c>
      <c r="F173" s="179"/>
      <c r="G173" s="180">
        <f t="shared" si="14"/>
        <v>0</v>
      </c>
      <c r="H173" s="161"/>
      <c r="I173" s="160">
        <f t="shared" si="15"/>
        <v>0</v>
      </c>
      <c r="J173" s="161"/>
      <c r="K173" s="160">
        <f t="shared" si="16"/>
        <v>0</v>
      </c>
      <c r="L173" s="160">
        <v>21</v>
      </c>
      <c r="M173" s="160">
        <f t="shared" si="17"/>
        <v>0</v>
      </c>
      <c r="N173" s="160">
        <v>1.013E-2</v>
      </c>
      <c r="O173" s="160">
        <f t="shared" si="18"/>
        <v>0.04</v>
      </c>
      <c r="P173" s="160">
        <v>0</v>
      </c>
      <c r="Q173" s="160">
        <f t="shared" si="19"/>
        <v>0</v>
      </c>
      <c r="R173" s="160"/>
      <c r="S173" s="160" t="s">
        <v>106</v>
      </c>
      <c r="T173" s="160" t="s">
        <v>106</v>
      </c>
      <c r="U173" s="160">
        <v>1.726</v>
      </c>
      <c r="V173" s="160">
        <f t="shared" si="20"/>
        <v>6.9</v>
      </c>
      <c r="W173" s="160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107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75">
        <v>115</v>
      </c>
      <c r="B174" s="176" t="s">
        <v>361</v>
      </c>
      <c r="C174" s="184" t="s">
        <v>362</v>
      </c>
      <c r="D174" s="177" t="s">
        <v>221</v>
      </c>
      <c r="E174" s="178">
        <v>1</v>
      </c>
      <c r="F174" s="179"/>
      <c r="G174" s="180">
        <f t="shared" si="14"/>
        <v>0</v>
      </c>
      <c r="H174" s="161"/>
      <c r="I174" s="160">
        <f t="shared" si="15"/>
        <v>0</v>
      </c>
      <c r="J174" s="161"/>
      <c r="K174" s="160">
        <f t="shared" si="16"/>
        <v>0</v>
      </c>
      <c r="L174" s="160">
        <v>21</v>
      </c>
      <c r="M174" s="160">
        <f t="shared" si="17"/>
        <v>0</v>
      </c>
      <c r="N174" s="160">
        <v>0</v>
      </c>
      <c r="O174" s="160">
        <f t="shared" si="18"/>
        <v>0</v>
      </c>
      <c r="P174" s="160">
        <v>0</v>
      </c>
      <c r="Q174" s="160">
        <f t="shared" si="19"/>
        <v>0</v>
      </c>
      <c r="R174" s="160"/>
      <c r="S174" s="160" t="s">
        <v>106</v>
      </c>
      <c r="T174" s="160" t="s">
        <v>106</v>
      </c>
      <c r="U174" s="160">
        <v>0.16500000000000001</v>
      </c>
      <c r="V174" s="160">
        <f t="shared" si="20"/>
        <v>0.17</v>
      </c>
      <c r="W174" s="160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107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75">
        <v>116</v>
      </c>
      <c r="B175" s="176" t="s">
        <v>363</v>
      </c>
      <c r="C175" s="184" t="s">
        <v>364</v>
      </c>
      <c r="D175" s="177" t="s">
        <v>221</v>
      </c>
      <c r="E175" s="178">
        <v>3</v>
      </c>
      <c r="F175" s="179"/>
      <c r="G175" s="180">
        <f t="shared" si="14"/>
        <v>0</v>
      </c>
      <c r="H175" s="161"/>
      <c r="I175" s="160">
        <f t="shared" si="15"/>
        <v>0</v>
      </c>
      <c r="J175" s="161"/>
      <c r="K175" s="160">
        <f t="shared" si="16"/>
        <v>0</v>
      </c>
      <c r="L175" s="160">
        <v>21</v>
      </c>
      <c r="M175" s="160">
        <f t="shared" si="17"/>
        <v>0</v>
      </c>
      <c r="N175" s="160">
        <v>0</v>
      </c>
      <c r="O175" s="160">
        <f t="shared" si="18"/>
        <v>0</v>
      </c>
      <c r="P175" s="160">
        <v>0</v>
      </c>
      <c r="Q175" s="160">
        <f t="shared" si="19"/>
        <v>0</v>
      </c>
      <c r="R175" s="160"/>
      <c r="S175" s="160" t="s">
        <v>106</v>
      </c>
      <c r="T175" s="160" t="s">
        <v>106</v>
      </c>
      <c r="U175" s="160">
        <v>0.22700000000000001</v>
      </c>
      <c r="V175" s="160">
        <f t="shared" si="20"/>
        <v>0.68</v>
      </c>
      <c r="W175" s="160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107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75">
        <v>117</v>
      </c>
      <c r="B176" s="176" t="s">
        <v>365</v>
      </c>
      <c r="C176" s="184" t="s">
        <v>366</v>
      </c>
      <c r="D176" s="177" t="s">
        <v>221</v>
      </c>
      <c r="E176" s="178">
        <v>1</v>
      </c>
      <c r="F176" s="179"/>
      <c r="G176" s="180">
        <f t="shared" si="14"/>
        <v>0</v>
      </c>
      <c r="H176" s="161"/>
      <c r="I176" s="160">
        <f t="shared" si="15"/>
        <v>0</v>
      </c>
      <c r="J176" s="161"/>
      <c r="K176" s="160">
        <f t="shared" si="16"/>
        <v>0</v>
      </c>
      <c r="L176" s="160">
        <v>21</v>
      </c>
      <c r="M176" s="160">
        <f t="shared" si="17"/>
        <v>0</v>
      </c>
      <c r="N176" s="160">
        <v>0</v>
      </c>
      <c r="O176" s="160">
        <f t="shared" si="18"/>
        <v>0</v>
      </c>
      <c r="P176" s="160">
        <v>0</v>
      </c>
      <c r="Q176" s="160">
        <f t="shared" si="19"/>
        <v>0</v>
      </c>
      <c r="R176" s="160"/>
      <c r="S176" s="160" t="s">
        <v>106</v>
      </c>
      <c r="T176" s="160" t="s">
        <v>106</v>
      </c>
      <c r="U176" s="160">
        <v>0.26800000000000002</v>
      </c>
      <c r="V176" s="160">
        <f t="shared" si="20"/>
        <v>0.27</v>
      </c>
      <c r="W176" s="160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107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75">
        <v>118</v>
      </c>
      <c r="B177" s="176" t="s">
        <v>367</v>
      </c>
      <c r="C177" s="184" t="s">
        <v>368</v>
      </c>
      <c r="D177" s="177" t="s">
        <v>221</v>
      </c>
      <c r="E177" s="178">
        <v>1</v>
      </c>
      <c r="F177" s="179"/>
      <c r="G177" s="180">
        <f t="shared" si="14"/>
        <v>0</v>
      </c>
      <c r="H177" s="161"/>
      <c r="I177" s="160">
        <f t="shared" si="15"/>
        <v>0</v>
      </c>
      <c r="J177" s="161"/>
      <c r="K177" s="160">
        <f t="shared" si="16"/>
        <v>0</v>
      </c>
      <c r="L177" s="160">
        <v>21</v>
      </c>
      <c r="M177" s="160">
        <f t="shared" si="17"/>
        <v>0</v>
      </c>
      <c r="N177" s="160">
        <v>0</v>
      </c>
      <c r="O177" s="160">
        <f t="shared" si="18"/>
        <v>0</v>
      </c>
      <c r="P177" s="160">
        <v>0</v>
      </c>
      <c r="Q177" s="160">
        <f t="shared" si="19"/>
        <v>0</v>
      </c>
      <c r="R177" s="160"/>
      <c r="S177" s="160" t="s">
        <v>106</v>
      </c>
      <c r="T177" s="160" t="s">
        <v>106</v>
      </c>
      <c r="U177" s="160">
        <v>0.216</v>
      </c>
      <c r="V177" s="160">
        <f t="shared" si="20"/>
        <v>0.22</v>
      </c>
      <c r="W177" s="160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107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75">
        <v>119</v>
      </c>
      <c r="B178" s="176" t="s">
        <v>369</v>
      </c>
      <c r="C178" s="184" t="s">
        <v>370</v>
      </c>
      <c r="D178" s="177" t="s">
        <v>221</v>
      </c>
      <c r="E178" s="178">
        <v>3</v>
      </c>
      <c r="F178" s="179"/>
      <c r="G178" s="180">
        <f t="shared" si="14"/>
        <v>0</v>
      </c>
      <c r="H178" s="161"/>
      <c r="I178" s="160">
        <f t="shared" si="15"/>
        <v>0</v>
      </c>
      <c r="J178" s="161"/>
      <c r="K178" s="160">
        <f t="shared" si="16"/>
        <v>0</v>
      </c>
      <c r="L178" s="160">
        <v>21</v>
      </c>
      <c r="M178" s="160">
        <f t="shared" si="17"/>
        <v>0</v>
      </c>
      <c r="N178" s="160">
        <v>0</v>
      </c>
      <c r="O178" s="160">
        <f t="shared" si="18"/>
        <v>0</v>
      </c>
      <c r="P178" s="160">
        <v>0</v>
      </c>
      <c r="Q178" s="160">
        <f t="shared" si="19"/>
        <v>0</v>
      </c>
      <c r="R178" s="160"/>
      <c r="S178" s="160" t="s">
        <v>106</v>
      </c>
      <c r="T178" s="160" t="s">
        <v>106</v>
      </c>
      <c r="U178" s="160">
        <v>0.28799999999999998</v>
      </c>
      <c r="V178" s="160">
        <f t="shared" si="20"/>
        <v>0.86</v>
      </c>
      <c r="W178" s="160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107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75">
        <v>120</v>
      </c>
      <c r="B179" s="176" t="s">
        <v>371</v>
      </c>
      <c r="C179" s="184" t="s">
        <v>372</v>
      </c>
      <c r="D179" s="177" t="s">
        <v>221</v>
      </c>
      <c r="E179" s="178">
        <v>1</v>
      </c>
      <c r="F179" s="179"/>
      <c r="G179" s="180">
        <f t="shared" si="14"/>
        <v>0</v>
      </c>
      <c r="H179" s="161"/>
      <c r="I179" s="160">
        <f t="shared" si="15"/>
        <v>0</v>
      </c>
      <c r="J179" s="161"/>
      <c r="K179" s="160">
        <f t="shared" si="16"/>
        <v>0</v>
      </c>
      <c r="L179" s="160">
        <v>21</v>
      </c>
      <c r="M179" s="160">
        <f t="shared" si="17"/>
        <v>0</v>
      </c>
      <c r="N179" s="160">
        <v>0</v>
      </c>
      <c r="O179" s="160">
        <f t="shared" si="18"/>
        <v>0</v>
      </c>
      <c r="P179" s="160">
        <v>0</v>
      </c>
      <c r="Q179" s="160">
        <f t="shared" si="19"/>
        <v>0</v>
      </c>
      <c r="R179" s="160"/>
      <c r="S179" s="160" t="s">
        <v>106</v>
      </c>
      <c r="T179" s="160" t="s">
        <v>106</v>
      </c>
      <c r="U179" s="160">
        <v>0.34</v>
      </c>
      <c r="V179" s="160">
        <f t="shared" si="20"/>
        <v>0.34</v>
      </c>
      <c r="W179" s="160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107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75">
        <v>121</v>
      </c>
      <c r="B180" s="176" t="s">
        <v>373</v>
      </c>
      <c r="C180" s="184" t="s">
        <v>374</v>
      </c>
      <c r="D180" s="177" t="s">
        <v>221</v>
      </c>
      <c r="E180" s="178">
        <v>4</v>
      </c>
      <c r="F180" s="179"/>
      <c r="G180" s="180">
        <f t="shared" si="14"/>
        <v>0</v>
      </c>
      <c r="H180" s="161"/>
      <c r="I180" s="160">
        <f t="shared" si="15"/>
        <v>0</v>
      </c>
      <c r="J180" s="161"/>
      <c r="K180" s="160">
        <f t="shared" si="16"/>
        <v>0</v>
      </c>
      <c r="L180" s="160">
        <v>21</v>
      </c>
      <c r="M180" s="160">
        <f t="shared" si="17"/>
        <v>0</v>
      </c>
      <c r="N180" s="160">
        <v>0</v>
      </c>
      <c r="O180" s="160">
        <f t="shared" si="18"/>
        <v>0</v>
      </c>
      <c r="P180" s="160">
        <v>0</v>
      </c>
      <c r="Q180" s="160">
        <f t="shared" si="19"/>
        <v>0</v>
      </c>
      <c r="R180" s="160"/>
      <c r="S180" s="160" t="s">
        <v>106</v>
      </c>
      <c r="T180" s="160" t="s">
        <v>106</v>
      </c>
      <c r="U180" s="160">
        <v>0.51500000000000001</v>
      </c>
      <c r="V180" s="160">
        <f t="shared" si="20"/>
        <v>2.06</v>
      </c>
      <c r="W180" s="160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107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75">
        <v>122</v>
      </c>
      <c r="B181" s="176" t="s">
        <v>375</v>
      </c>
      <c r="C181" s="184" t="s">
        <v>376</v>
      </c>
      <c r="D181" s="177" t="s">
        <v>338</v>
      </c>
      <c r="E181" s="178">
        <v>2</v>
      </c>
      <c r="F181" s="179"/>
      <c r="G181" s="180">
        <f t="shared" si="14"/>
        <v>0</v>
      </c>
      <c r="H181" s="161"/>
      <c r="I181" s="160">
        <f t="shared" si="15"/>
        <v>0</v>
      </c>
      <c r="J181" s="161"/>
      <c r="K181" s="160">
        <f t="shared" si="16"/>
        <v>0</v>
      </c>
      <c r="L181" s="160">
        <v>21</v>
      </c>
      <c r="M181" s="160">
        <f t="shared" si="17"/>
        <v>0</v>
      </c>
      <c r="N181" s="160">
        <v>6.6E-3</v>
      </c>
      <c r="O181" s="160">
        <f t="shared" si="18"/>
        <v>0.01</v>
      </c>
      <c r="P181" s="160">
        <v>0</v>
      </c>
      <c r="Q181" s="160">
        <f t="shared" si="19"/>
        <v>0</v>
      </c>
      <c r="R181" s="160"/>
      <c r="S181" s="160" t="s">
        <v>106</v>
      </c>
      <c r="T181" s="160" t="s">
        <v>106</v>
      </c>
      <c r="U181" s="160">
        <v>1.988</v>
      </c>
      <c r="V181" s="160">
        <f t="shared" si="20"/>
        <v>3.98</v>
      </c>
      <c r="W181" s="160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107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75">
        <v>123</v>
      </c>
      <c r="B182" s="176" t="s">
        <v>377</v>
      </c>
      <c r="C182" s="184" t="s">
        <v>378</v>
      </c>
      <c r="D182" s="177" t="s">
        <v>338</v>
      </c>
      <c r="E182" s="178">
        <v>2</v>
      </c>
      <c r="F182" s="179"/>
      <c r="G182" s="180">
        <f t="shared" si="14"/>
        <v>0</v>
      </c>
      <c r="H182" s="161"/>
      <c r="I182" s="160">
        <f t="shared" si="15"/>
        <v>0</v>
      </c>
      <c r="J182" s="161"/>
      <c r="K182" s="160">
        <f t="shared" si="16"/>
        <v>0</v>
      </c>
      <c r="L182" s="160">
        <v>21</v>
      </c>
      <c r="M182" s="160">
        <f t="shared" si="17"/>
        <v>0</v>
      </c>
      <c r="N182" s="160">
        <v>1.0399999999999999E-3</v>
      </c>
      <c r="O182" s="160">
        <f t="shared" si="18"/>
        <v>0</v>
      </c>
      <c r="P182" s="160">
        <v>0</v>
      </c>
      <c r="Q182" s="160">
        <f t="shared" si="19"/>
        <v>0</v>
      </c>
      <c r="R182" s="160"/>
      <c r="S182" s="160" t="s">
        <v>106</v>
      </c>
      <c r="T182" s="160" t="s">
        <v>106</v>
      </c>
      <c r="U182" s="160">
        <v>1.278</v>
      </c>
      <c r="V182" s="160">
        <f t="shared" si="20"/>
        <v>2.56</v>
      </c>
      <c r="W182" s="160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107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75">
        <v>124</v>
      </c>
      <c r="B183" s="176" t="s">
        <v>379</v>
      </c>
      <c r="C183" s="184" t="s">
        <v>380</v>
      </c>
      <c r="D183" s="177" t="s">
        <v>338</v>
      </c>
      <c r="E183" s="178">
        <v>1</v>
      </c>
      <c r="F183" s="179"/>
      <c r="G183" s="180">
        <f t="shared" si="14"/>
        <v>0</v>
      </c>
      <c r="H183" s="161"/>
      <c r="I183" s="160">
        <f t="shared" si="15"/>
        <v>0</v>
      </c>
      <c r="J183" s="161"/>
      <c r="K183" s="160">
        <f t="shared" si="16"/>
        <v>0</v>
      </c>
      <c r="L183" s="160">
        <v>21</v>
      </c>
      <c r="M183" s="160">
        <f t="shared" si="17"/>
        <v>0</v>
      </c>
      <c r="N183" s="160">
        <v>9.3999999999999997E-4</v>
      </c>
      <c r="O183" s="160">
        <f t="shared" si="18"/>
        <v>0</v>
      </c>
      <c r="P183" s="160">
        <v>0</v>
      </c>
      <c r="Q183" s="160">
        <f t="shared" si="19"/>
        <v>0</v>
      </c>
      <c r="R183" s="160"/>
      <c r="S183" s="160" t="s">
        <v>106</v>
      </c>
      <c r="T183" s="160" t="s">
        <v>106</v>
      </c>
      <c r="U183" s="160">
        <v>1.319</v>
      </c>
      <c r="V183" s="160">
        <f t="shared" si="20"/>
        <v>1.32</v>
      </c>
      <c r="W183" s="160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107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75">
        <v>125</v>
      </c>
      <c r="B184" s="176" t="s">
        <v>381</v>
      </c>
      <c r="C184" s="184" t="s">
        <v>382</v>
      </c>
      <c r="D184" s="177" t="s">
        <v>383</v>
      </c>
      <c r="E184" s="178">
        <v>2</v>
      </c>
      <c r="F184" s="179"/>
      <c r="G184" s="180">
        <f t="shared" si="14"/>
        <v>0</v>
      </c>
      <c r="H184" s="161"/>
      <c r="I184" s="160">
        <f t="shared" si="15"/>
        <v>0</v>
      </c>
      <c r="J184" s="161"/>
      <c r="K184" s="160">
        <f t="shared" si="16"/>
        <v>0</v>
      </c>
      <c r="L184" s="160">
        <v>21</v>
      </c>
      <c r="M184" s="160">
        <f t="shared" si="17"/>
        <v>0</v>
      </c>
      <c r="N184" s="160">
        <v>0</v>
      </c>
      <c r="O184" s="160">
        <f t="shared" si="18"/>
        <v>0</v>
      </c>
      <c r="P184" s="160">
        <v>0</v>
      </c>
      <c r="Q184" s="160">
        <f t="shared" si="19"/>
        <v>0</v>
      </c>
      <c r="R184" s="160"/>
      <c r="S184" s="160" t="s">
        <v>113</v>
      </c>
      <c r="T184" s="160" t="s">
        <v>114</v>
      </c>
      <c r="U184" s="160">
        <v>0</v>
      </c>
      <c r="V184" s="160">
        <f t="shared" si="20"/>
        <v>0</v>
      </c>
      <c r="W184" s="160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107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75">
        <v>126</v>
      </c>
      <c r="B185" s="176" t="s">
        <v>384</v>
      </c>
      <c r="C185" s="184" t="s">
        <v>385</v>
      </c>
      <c r="D185" s="177" t="s">
        <v>221</v>
      </c>
      <c r="E185" s="178">
        <v>2</v>
      </c>
      <c r="F185" s="179"/>
      <c r="G185" s="180">
        <f t="shared" si="14"/>
        <v>0</v>
      </c>
      <c r="H185" s="161"/>
      <c r="I185" s="160">
        <f t="shared" si="15"/>
        <v>0</v>
      </c>
      <c r="J185" s="161"/>
      <c r="K185" s="160">
        <f t="shared" si="16"/>
        <v>0</v>
      </c>
      <c r="L185" s="160">
        <v>21</v>
      </c>
      <c r="M185" s="160">
        <f t="shared" si="17"/>
        <v>0</v>
      </c>
      <c r="N185" s="160">
        <v>1.8100000000000002E-2</v>
      </c>
      <c r="O185" s="160">
        <f t="shared" si="18"/>
        <v>0.04</v>
      </c>
      <c r="P185" s="160">
        <v>1.8100000000000002E-2</v>
      </c>
      <c r="Q185" s="160">
        <f t="shared" si="19"/>
        <v>0.04</v>
      </c>
      <c r="R185" s="160"/>
      <c r="S185" s="160" t="s">
        <v>113</v>
      </c>
      <c r="T185" s="160" t="s">
        <v>114</v>
      </c>
      <c r="U185" s="160">
        <v>0</v>
      </c>
      <c r="V185" s="160">
        <f t="shared" si="20"/>
        <v>0</v>
      </c>
      <c r="W185" s="160"/>
      <c r="X185" s="15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107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75">
        <v>127</v>
      </c>
      <c r="B186" s="176" t="s">
        <v>386</v>
      </c>
      <c r="C186" s="184" t="s">
        <v>387</v>
      </c>
      <c r="D186" s="177" t="s">
        <v>338</v>
      </c>
      <c r="E186" s="178">
        <v>50</v>
      </c>
      <c r="F186" s="179"/>
      <c r="G186" s="180">
        <f t="shared" si="14"/>
        <v>0</v>
      </c>
      <c r="H186" s="161"/>
      <c r="I186" s="160">
        <f t="shared" si="15"/>
        <v>0</v>
      </c>
      <c r="J186" s="161"/>
      <c r="K186" s="160">
        <f t="shared" si="16"/>
        <v>0</v>
      </c>
      <c r="L186" s="160">
        <v>21</v>
      </c>
      <c r="M186" s="160">
        <f t="shared" si="17"/>
        <v>0</v>
      </c>
      <c r="N186" s="160">
        <v>0</v>
      </c>
      <c r="O186" s="160">
        <f t="shared" si="18"/>
        <v>0</v>
      </c>
      <c r="P186" s="160">
        <v>0</v>
      </c>
      <c r="Q186" s="160">
        <f t="shared" si="19"/>
        <v>0</v>
      </c>
      <c r="R186" s="160"/>
      <c r="S186" s="160" t="s">
        <v>106</v>
      </c>
      <c r="T186" s="160" t="s">
        <v>106</v>
      </c>
      <c r="U186" s="160">
        <v>0.114</v>
      </c>
      <c r="V186" s="160">
        <f t="shared" si="20"/>
        <v>5.7</v>
      </c>
      <c r="W186" s="160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135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69">
        <v>128</v>
      </c>
      <c r="B187" s="170" t="s">
        <v>388</v>
      </c>
      <c r="C187" s="185" t="s">
        <v>389</v>
      </c>
      <c r="D187" s="171" t="s">
        <v>338</v>
      </c>
      <c r="E187" s="172">
        <v>1</v>
      </c>
      <c r="F187" s="173"/>
      <c r="G187" s="174">
        <f t="shared" si="14"/>
        <v>0</v>
      </c>
      <c r="H187" s="161"/>
      <c r="I187" s="160">
        <f t="shared" si="15"/>
        <v>0</v>
      </c>
      <c r="J187" s="161"/>
      <c r="K187" s="160">
        <f t="shared" si="16"/>
        <v>0</v>
      </c>
      <c r="L187" s="160">
        <v>21</v>
      </c>
      <c r="M187" s="160">
        <f t="shared" si="17"/>
        <v>0</v>
      </c>
      <c r="N187" s="160">
        <v>0.15</v>
      </c>
      <c r="O187" s="160">
        <f t="shared" si="18"/>
        <v>0.15</v>
      </c>
      <c r="P187" s="160">
        <v>0</v>
      </c>
      <c r="Q187" s="160">
        <f t="shared" si="19"/>
        <v>0</v>
      </c>
      <c r="R187" s="160"/>
      <c r="S187" s="160" t="s">
        <v>113</v>
      </c>
      <c r="T187" s="160" t="s">
        <v>114</v>
      </c>
      <c r="U187" s="160">
        <v>6.5039999999999996</v>
      </c>
      <c r="V187" s="160">
        <f t="shared" si="20"/>
        <v>6.5</v>
      </c>
      <c r="W187" s="160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107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237" t="s">
        <v>390</v>
      </c>
      <c r="D188" s="238"/>
      <c r="E188" s="238"/>
      <c r="F188" s="238"/>
      <c r="G188" s="238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166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69">
        <v>129</v>
      </c>
      <c r="B189" s="170" t="s">
        <v>391</v>
      </c>
      <c r="C189" s="185" t="s">
        <v>392</v>
      </c>
      <c r="D189" s="171" t="s">
        <v>383</v>
      </c>
      <c r="E189" s="172">
        <v>2</v>
      </c>
      <c r="F189" s="173"/>
      <c r="G189" s="174">
        <f>ROUND(E189*F189,2)</f>
        <v>0</v>
      </c>
      <c r="H189" s="161"/>
      <c r="I189" s="160">
        <f>ROUND(E189*H189,2)</f>
        <v>0</v>
      </c>
      <c r="J189" s="161"/>
      <c r="K189" s="160">
        <f>ROUND(E189*J189,2)</f>
        <v>0</v>
      </c>
      <c r="L189" s="160">
        <v>21</v>
      </c>
      <c r="M189" s="160">
        <f>G189*(1+L189/100)</f>
        <v>0</v>
      </c>
      <c r="N189" s="160">
        <v>4.3200000000000001E-3</v>
      </c>
      <c r="O189" s="160">
        <f>ROUND(E189*N189,2)</f>
        <v>0.01</v>
      </c>
      <c r="P189" s="160">
        <v>0</v>
      </c>
      <c r="Q189" s="160">
        <f>ROUND(E189*P189,2)</f>
        <v>0</v>
      </c>
      <c r="R189" s="160"/>
      <c r="S189" s="160" t="s">
        <v>113</v>
      </c>
      <c r="T189" s="160" t="s">
        <v>393</v>
      </c>
      <c r="U189" s="160">
        <v>0</v>
      </c>
      <c r="V189" s="160">
        <f>ROUND(E189*U189,2)</f>
        <v>0</v>
      </c>
      <c r="W189" s="160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107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237" t="s">
        <v>394</v>
      </c>
      <c r="D190" s="238"/>
      <c r="E190" s="238"/>
      <c r="F190" s="238"/>
      <c r="G190" s="238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166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75">
        <v>130</v>
      </c>
      <c r="B191" s="176" t="s">
        <v>395</v>
      </c>
      <c r="C191" s="184" t="s">
        <v>396</v>
      </c>
      <c r="D191" s="177" t="s">
        <v>221</v>
      </c>
      <c r="E191" s="178">
        <v>2</v>
      </c>
      <c r="F191" s="179"/>
      <c r="G191" s="180">
        <f>ROUND(E191*F191,2)</f>
        <v>0</v>
      </c>
      <c r="H191" s="161"/>
      <c r="I191" s="160">
        <f>ROUND(E191*H191,2)</f>
        <v>0</v>
      </c>
      <c r="J191" s="161"/>
      <c r="K191" s="160">
        <f>ROUND(E191*J191,2)</f>
        <v>0</v>
      </c>
      <c r="L191" s="160">
        <v>21</v>
      </c>
      <c r="M191" s="160">
        <f>G191*(1+L191/100)</f>
        <v>0</v>
      </c>
      <c r="N191" s="160">
        <v>4.4999999999999999E-4</v>
      </c>
      <c r="O191" s="160">
        <f>ROUND(E191*N191,2)</f>
        <v>0</v>
      </c>
      <c r="P191" s="160">
        <v>0</v>
      </c>
      <c r="Q191" s="160">
        <f>ROUND(E191*P191,2)</f>
        <v>0</v>
      </c>
      <c r="R191" s="160" t="s">
        <v>138</v>
      </c>
      <c r="S191" s="160" t="s">
        <v>106</v>
      </c>
      <c r="T191" s="160" t="s">
        <v>106</v>
      </c>
      <c r="U191" s="160">
        <v>0</v>
      </c>
      <c r="V191" s="160">
        <f>ROUND(E191*U191,2)</f>
        <v>0</v>
      </c>
      <c r="W191" s="160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139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69">
        <v>131</v>
      </c>
      <c r="B192" s="170" t="s">
        <v>397</v>
      </c>
      <c r="C192" s="185" t="s">
        <v>398</v>
      </c>
      <c r="D192" s="171" t="s">
        <v>399</v>
      </c>
      <c r="E192" s="172">
        <v>1</v>
      </c>
      <c r="F192" s="173"/>
      <c r="G192" s="174">
        <f>ROUND(E192*F192,2)</f>
        <v>0</v>
      </c>
      <c r="H192" s="161"/>
      <c r="I192" s="160">
        <f>ROUND(E192*H192,2)</f>
        <v>0</v>
      </c>
      <c r="J192" s="161"/>
      <c r="K192" s="160">
        <f>ROUND(E192*J192,2)</f>
        <v>0</v>
      </c>
      <c r="L192" s="160">
        <v>21</v>
      </c>
      <c r="M192" s="160">
        <f>G192*(1+L192/100)</f>
        <v>0</v>
      </c>
      <c r="N192" s="160">
        <v>4.3200000000000002E-2</v>
      </c>
      <c r="O192" s="160">
        <f>ROUND(E192*N192,2)</f>
        <v>0.04</v>
      </c>
      <c r="P192" s="160">
        <v>21</v>
      </c>
      <c r="Q192" s="160">
        <f>ROUND(E192*P192,2)</f>
        <v>21</v>
      </c>
      <c r="R192" s="160"/>
      <c r="S192" s="160" t="s">
        <v>113</v>
      </c>
      <c r="T192" s="160" t="s">
        <v>393</v>
      </c>
      <c r="U192" s="160">
        <v>0</v>
      </c>
      <c r="V192" s="160">
        <f>ROUND(E192*U192,2)</f>
        <v>0</v>
      </c>
      <c r="W192" s="160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400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237" t="s">
        <v>401</v>
      </c>
      <c r="D193" s="238"/>
      <c r="E193" s="238"/>
      <c r="F193" s="238"/>
      <c r="G193" s="238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166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69">
        <v>132</v>
      </c>
      <c r="B194" s="170" t="s">
        <v>402</v>
      </c>
      <c r="C194" s="185" t="s">
        <v>403</v>
      </c>
      <c r="D194" s="171" t="s">
        <v>383</v>
      </c>
      <c r="E194" s="172">
        <v>1</v>
      </c>
      <c r="F194" s="173"/>
      <c r="G194" s="174">
        <f>ROUND(E194*F194,2)</f>
        <v>0</v>
      </c>
      <c r="H194" s="161"/>
      <c r="I194" s="160">
        <f>ROUND(E194*H194,2)</f>
        <v>0</v>
      </c>
      <c r="J194" s="161"/>
      <c r="K194" s="160">
        <f>ROUND(E194*J194,2)</f>
        <v>0</v>
      </c>
      <c r="L194" s="160">
        <v>21</v>
      </c>
      <c r="M194" s="160">
        <f>G194*(1+L194/100)</f>
        <v>0</v>
      </c>
      <c r="N194" s="160">
        <v>6.0000000000000001E-3</v>
      </c>
      <c r="O194" s="160">
        <f>ROUND(E194*N194,2)</f>
        <v>0.01</v>
      </c>
      <c r="P194" s="160">
        <v>0</v>
      </c>
      <c r="Q194" s="160">
        <f>ROUND(E194*P194,2)</f>
        <v>0</v>
      </c>
      <c r="R194" s="160"/>
      <c r="S194" s="160" t="s">
        <v>113</v>
      </c>
      <c r="T194" s="160" t="s">
        <v>114</v>
      </c>
      <c r="U194" s="160">
        <v>0</v>
      </c>
      <c r="V194" s="160">
        <f>ROUND(E194*U194,2)</f>
        <v>0</v>
      </c>
      <c r="W194" s="160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139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237" t="s">
        <v>404</v>
      </c>
      <c r="D195" s="238"/>
      <c r="E195" s="238"/>
      <c r="F195" s="238"/>
      <c r="G195" s="238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166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69">
        <v>133</v>
      </c>
      <c r="B196" s="170" t="s">
        <v>405</v>
      </c>
      <c r="C196" s="185" t="s">
        <v>403</v>
      </c>
      <c r="D196" s="171" t="s">
        <v>383</v>
      </c>
      <c r="E196" s="172">
        <v>1</v>
      </c>
      <c r="F196" s="173"/>
      <c r="G196" s="174">
        <f>ROUND(E196*F196,2)</f>
        <v>0</v>
      </c>
      <c r="H196" s="161"/>
      <c r="I196" s="160">
        <f>ROUND(E196*H196,2)</f>
        <v>0</v>
      </c>
      <c r="J196" s="161"/>
      <c r="K196" s="160">
        <f>ROUND(E196*J196,2)</f>
        <v>0</v>
      </c>
      <c r="L196" s="160">
        <v>21</v>
      </c>
      <c r="M196" s="160">
        <f>G196*(1+L196/100)</f>
        <v>0</v>
      </c>
      <c r="N196" s="160">
        <v>6.0000000000000001E-3</v>
      </c>
      <c r="O196" s="160">
        <f>ROUND(E196*N196,2)</f>
        <v>0.01</v>
      </c>
      <c r="P196" s="160">
        <v>0</v>
      </c>
      <c r="Q196" s="160">
        <f>ROUND(E196*P196,2)</f>
        <v>0</v>
      </c>
      <c r="R196" s="160"/>
      <c r="S196" s="160" t="s">
        <v>113</v>
      </c>
      <c r="T196" s="160" t="s">
        <v>114</v>
      </c>
      <c r="U196" s="160">
        <v>0</v>
      </c>
      <c r="V196" s="160">
        <f>ROUND(E196*U196,2)</f>
        <v>0</v>
      </c>
      <c r="W196" s="160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139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237" t="s">
        <v>406</v>
      </c>
      <c r="D197" s="238"/>
      <c r="E197" s="238"/>
      <c r="F197" s="238"/>
      <c r="G197" s="238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166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69">
        <v>134</v>
      </c>
      <c r="B198" s="170" t="s">
        <v>407</v>
      </c>
      <c r="C198" s="185" t="s">
        <v>408</v>
      </c>
      <c r="D198" s="171" t="s">
        <v>383</v>
      </c>
      <c r="E198" s="172">
        <v>1</v>
      </c>
      <c r="F198" s="173"/>
      <c r="G198" s="174">
        <f>ROUND(E198*F198,2)</f>
        <v>0</v>
      </c>
      <c r="H198" s="161"/>
      <c r="I198" s="160">
        <f>ROUND(E198*H198,2)</f>
        <v>0</v>
      </c>
      <c r="J198" s="161"/>
      <c r="K198" s="160">
        <f>ROUND(E198*J198,2)</f>
        <v>0</v>
      </c>
      <c r="L198" s="160">
        <v>21</v>
      </c>
      <c r="M198" s="160">
        <f>G198*(1+L198/100)</f>
        <v>0</v>
      </c>
      <c r="N198" s="160">
        <v>6.0000000000000001E-3</v>
      </c>
      <c r="O198" s="160">
        <f>ROUND(E198*N198,2)</f>
        <v>0.01</v>
      </c>
      <c r="P198" s="160">
        <v>0</v>
      </c>
      <c r="Q198" s="160">
        <f>ROUND(E198*P198,2)</f>
        <v>0</v>
      </c>
      <c r="R198" s="160"/>
      <c r="S198" s="160" t="s">
        <v>113</v>
      </c>
      <c r="T198" s="160" t="s">
        <v>114</v>
      </c>
      <c r="U198" s="160">
        <v>0</v>
      </c>
      <c r="V198" s="160">
        <f>ROUND(E198*U198,2)</f>
        <v>0</v>
      </c>
      <c r="W198" s="160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139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237" t="s">
        <v>409</v>
      </c>
      <c r="D199" s="238"/>
      <c r="E199" s="238"/>
      <c r="F199" s="238"/>
      <c r="G199" s="238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166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ht="22.5" outlineLevel="1" x14ac:dyDescent="0.2">
      <c r="A200" s="169">
        <v>135</v>
      </c>
      <c r="B200" s="170" t="s">
        <v>410</v>
      </c>
      <c r="C200" s="185" t="s">
        <v>411</v>
      </c>
      <c r="D200" s="171" t="s">
        <v>383</v>
      </c>
      <c r="E200" s="172">
        <v>4</v>
      </c>
      <c r="F200" s="173"/>
      <c r="G200" s="174">
        <f>ROUND(E200*F200,2)</f>
        <v>0</v>
      </c>
      <c r="H200" s="161"/>
      <c r="I200" s="160">
        <f>ROUND(E200*H200,2)</f>
        <v>0</v>
      </c>
      <c r="J200" s="161"/>
      <c r="K200" s="160">
        <f>ROUND(E200*J200,2)</f>
        <v>0</v>
      </c>
      <c r="L200" s="160">
        <v>21</v>
      </c>
      <c r="M200" s="160">
        <f>G200*(1+L200/100)</f>
        <v>0</v>
      </c>
      <c r="N200" s="160">
        <v>6.0000000000000001E-3</v>
      </c>
      <c r="O200" s="160">
        <f>ROUND(E200*N200,2)</f>
        <v>0.02</v>
      </c>
      <c r="P200" s="160">
        <v>0</v>
      </c>
      <c r="Q200" s="160">
        <f>ROUND(E200*P200,2)</f>
        <v>0</v>
      </c>
      <c r="R200" s="160"/>
      <c r="S200" s="160" t="s">
        <v>113</v>
      </c>
      <c r="T200" s="160" t="s">
        <v>114</v>
      </c>
      <c r="U200" s="160">
        <v>0</v>
      </c>
      <c r="V200" s="160">
        <f>ROUND(E200*U200,2)</f>
        <v>0</v>
      </c>
      <c r="W200" s="160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139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237" t="s">
        <v>412</v>
      </c>
      <c r="D201" s="238"/>
      <c r="E201" s="238"/>
      <c r="F201" s="238"/>
      <c r="G201" s="238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5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166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69">
        <v>136</v>
      </c>
      <c r="B202" s="170" t="s">
        <v>413</v>
      </c>
      <c r="C202" s="185" t="s">
        <v>403</v>
      </c>
      <c r="D202" s="171" t="s">
        <v>383</v>
      </c>
      <c r="E202" s="172">
        <v>1</v>
      </c>
      <c r="F202" s="173"/>
      <c r="G202" s="174">
        <f>ROUND(E202*F202,2)</f>
        <v>0</v>
      </c>
      <c r="H202" s="161"/>
      <c r="I202" s="160">
        <f>ROUND(E202*H202,2)</f>
        <v>0</v>
      </c>
      <c r="J202" s="161"/>
      <c r="K202" s="160">
        <f>ROUND(E202*J202,2)</f>
        <v>0</v>
      </c>
      <c r="L202" s="160">
        <v>21</v>
      </c>
      <c r="M202" s="160">
        <f>G202*(1+L202/100)</f>
        <v>0</v>
      </c>
      <c r="N202" s="160">
        <v>6.0000000000000001E-3</v>
      </c>
      <c r="O202" s="160">
        <f>ROUND(E202*N202,2)</f>
        <v>0.01</v>
      </c>
      <c r="P202" s="160">
        <v>0</v>
      </c>
      <c r="Q202" s="160">
        <f>ROUND(E202*P202,2)</f>
        <v>0</v>
      </c>
      <c r="R202" s="160"/>
      <c r="S202" s="160" t="s">
        <v>113</v>
      </c>
      <c r="T202" s="160" t="s">
        <v>114</v>
      </c>
      <c r="U202" s="160">
        <v>0</v>
      </c>
      <c r="V202" s="160">
        <f>ROUND(E202*U202,2)</f>
        <v>0</v>
      </c>
      <c r="W202" s="160"/>
      <c r="X202" s="15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139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237" t="s">
        <v>414</v>
      </c>
      <c r="D203" s="238"/>
      <c r="E203" s="238"/>
      <c r="F203" s="238"/>
      <c r="G203" s="238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166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69">
        <v>137</v>
      </c>
      <c r="B204" s="170" t="s">
        <v>415</v>
      </c>
      <c r="C204" s="185" t="s">
        <v>408</v>
      </c>
      <c r="D204" s="171" t="s">
        <v>383</v>
      </c>
      <c r="E204" s="172">
        <v>1</v>
      </c>
      <c r="F204" s="173"/>
      <c r="G204" s="174">
        <f>ROUND(E204*F204,2)</f>
        <v>0</v>
      </c>
      <c r="H204" s="161"/>
      <c r="I204" s="160">
        <f>ROUND(E204*H204,2)</f>
        <v>0</v>
      </c>
      <c r="J204" s="161"/>
      <c r="K204" s="160">
        <f>ROUND(E204*J204,2)</f>
        <v>0</v>
      </c>
      <c r="L204" s="160">
        <v>21</v>
      </c>
      <c r="M204" s="160">
        <f>G204*(1+L204/100)</f>
        <v>0</v>
      </c>
      <c r="N204" s="160">
        <v>6.0000000000000001E-3</v>
      </c>
      <c r="O204" s="160">
        <f>ROUND(E204*N204,2)</f>
        <v>0.01</v>
      </c>
      <c r="P204" s="160">
        <v>0</v>
      </c>
      <c r="Q204" s="160">
        <f>ROUND(E204*P204,2)</f>
        <v>0</v>
      </c>
      <c r="R204" s="160"/>
      <c r="S204" s="160" t="s">
        <v>113</v>
      </c>
      <c r="T204" s="160" t="s">
        <v>114</v>
      </c>
      <c r="U204" s="160">
        <v>0</v>
      </c>
      <c r="V204" s="160">
        <f>ROUND(E204*U204,2)</f>
        <v>0</v>
      </c>
      <c r="W204" s="160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139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237" t="s">
        <v>416</v>
      </c>
      <c r="D205" s="238"/>
      <c r="E205" s="238"/>
      <c r="F205" s="238"/>
      <c r="G205" s="238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166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69">
        <v>138</v>
      </c>
      <c r="B206" s="170" t="s">
        <v>417</v>
      </c>
      <c r="C206" s="185" t="s">
        <v>418</v>
      </c>
      <c r="D206" s="171" t="s">
        <v>383</v>
      </c>
      <c r="E206" s="172">
        <v>1</v>
      </c>
      <c r="F206" s="173"/>
      <c r="G206" s="174">
        <f>ROUND(E206*F206,2)</f>
        <v>0</v>
      </c>
      <c r="H206" s="161"/>
      <c r="I206" s="160">
        <f>ROUND(E206*H206,2)</f>
        <v>0</v>
      </c>
      <c r="J206" s="161"/>
      <c r="K206" s="160">
        <f>ROUND(E206*J206,2)</f>
        <v>0</v>
      </c>
      <c r="L206" s="160">
        <v>21</v>
      </c>
      <c r="M206" s="160">
        <f>G206*(1+L206/100)</f>
        <v>0</v>
      </c>
      <c r="N206" s="160">
        <v>6.0000000000000001E-3</v>
      </c>
      <c r="O206" s="160">
        <f>ROUND(E206*N206,2)</f>
        <v>0.01</v>
      </c>
      <c r="P206" s="160">
        <v>0</v>
      </c>
      <c r="Q206" s="160">
        <f>ROUND(E206*P206,2)</f>
        <v>0</v>
      </c>
      <c r="R206" s="160"/>
      <c r="S206" s="160" t="s">
        <v>113</v>
      </c>
      <c r="T206" s="160" t="s">
        <v>114</v>
      </c>
      <c r="U206" s="160">
        <v>0</v>
      </c>
      <c r="V206" s="160">
        <f>ROUND(E206*U206,2)</f>
        <v>0</v>
      </c>
      <c r="W206" s="160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139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237" t="s">
        <v>419</v>
      </c>
      <c r="D207" s="238"/>
      <c r="E207" s="238"/>
      <c r="F207" s="238"/>
      <c r="G207" s="238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166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69">
        <v>139</v>
      </c>
      <c r="B208" s="170" t="s">
        <v>420</v>
      </c>
      <c r="C208" s="185" t="s">
        <v>421</v>
      </c>
      <c r="D208" s="171" t="s">
        <v>383</v>
      </c>
      <c r="E208" s="172">
        <v>1</v>
      </c>
      <c r="F208" s="173"/>
      <c r="G208" s="174">
        <f>ROUND(E208*F208,2)</f>
        <v>0</v>
      </c>
      <c r="H208" s="161"/>
      <c r="I208" s="160">
        <f>ROUND(E208*H208,2)</f>
        <v>0</v>
      </c>
      <c r="J208" s="161"/>
      <c r="K208" s="160">
        <f>ROUND(E208*J208,2)</f>
        <v>0</v>
      </c>
      <c r="L208" s="160">
        <v>21</v>
      </c>
      <c r="M208" s="160">
        <f>G208*(1+L208/100)</f>
        <v>0</v>
      </c>
      <c r="N208" s="160">
        <v>6.0000000000000001E-3</v>
      </c>
      <c r="O208" s="160">
        <f>ROUND(E208*N208,2)</f>
        <v>0.01</v>
      </c>
      <c r="P208" s="160">
        <v>0</v>
      </c>
      <c r="Q208" s="160">
        <f>ROUND(E208*P208,2)</f>
        <v>0</v>
      </c>
      <c r="R208" s="160"/>
      <c r="S208" s="160" t="s">
        <v>113</v>
      </c>
      <c r="T208" s="160" t="s">
        <v>114</v>
      </c>
      <c r="U208" s="160">
        <v>0</v>
      </c>
      <c r="V208" s="160">
        <f>ROUND(E208*U208,2)</f>
        <v>0</v>
      </c>
      <c r="W208" s="160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139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237" t="s">
        <v>422</v>
      </c>
      <c r="D209" s="238"/>
      <c r="E209" s="238"/>
      <c r="F209" s="238"/>
      <c r="G209" s="238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5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166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69">
        <v>140</v>
      </c>
      <c r="B210" s="170" t="s">
        <v>423</v>
      </c>
      <c r="C210" s="185" t="s">
        <v>424</v>
      </c>
      <c r="D210" s="171" t="s">
        <v>383</v>
      </c>
      <c r="E210" s="172">
        <v>1</v>
      </c>
      <c r="F210" s="173"/>
      <c r="G210" s="174">
        <f>ROUND(E210*F210,2)</f>
        <v>0</v>
      </c>
      <c r="H210" s="161"/>
      <c r="I210" s="160">
        <f>ROUND(E210*H210,2)</f>
        <v>0</v>
      </c>
      <c r="J210" s="161"/>
      <c r="K210" s="160">
        <f>ROUND(E210*J210,2)</f>
        <v>0</v>
      </c>
      <c r="L210" s="160">
        <v>21</v>
      </c>
      <c r="M210" s="160">
        <f>G210*(1+L210/100)</f>
        <v>0</v>
      </c>
      <c r="N210" s="160">
        <v>4.0000000000000001E-3</v>
      </c>
      <c r="O210" s="160">
        <f>ROUND(E210*N210,2)</f>
        <v>0</v>
      </c>
      <c r="P210" s="160">
        <v>0</v>
      </c>
      <c r="Q210" s="160">
        <f>ROUND(E210*P210,2)</f>
        <v>0</v>
      </c>
      <c r="R210" s="160"/>
      <c r="S210" s="160" t="s">
        <v>113</v>
      </c>
      <c r="T210" s="160" t="s">
        <v>114</v>
      </c>
      <c r="U210" s="160">
        <v>0</v>
      </c>
      <c r="V210" s="160">
        <f>ROUND(E210*U210,2)</f>
        <v>0</v>
      </c>
      <c r="W210" s="160"/>
      <c r="X210" s="15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139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237" t="s">
        <v>425</v>
      </c>
      <c r="D211" s="238"/>
      <c r="E211" s="238"/>
      <c r="F211" s="238"/>
      <c r="G211" s="238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5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166</v>
      </c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69">
        <v>141</v>
      </c>
      <c r="B212" s="170" t="s">
        <v>426</v>
      </c>
      <c r="C212" s="185" t="s">
        <v>427</v>
      </c>
      <c r="D212" s="171" t="s">
        <v>383</v>
      </c>
      <c r="E212" s="172">
        <v>2</v>
      </c>
      <c r="F212" s="173"/>
      <c r="G212" s="174">
        <f>ROUND(E212*F212,2)</f>
        <v>0</v>
      </c>
      <c r="H212" s="161"/>
      <c r="I212" s="160">
        <f>ROUND(E212*H212,2)</f>
        <v>0</v>
      </c>
      <c r="J212" s="161"/>
      <c r="K212" s="160">
        <f>ROUND(E212*J212,2)</f>
        <v>0</v>
      </c>
      <c r="L212" s="160">
        <v>21</v>
      </c>
      <c r="M212" s="160">
        <f>G212*(1+L212/100)</f>
        <v>0</v>
      </c>
      <c r="N212" s="160">
        <v>4.0000000000000001E-3</v>
      </c>
      <c r="O212" s="160">
        <f>ROUND(E212*N212,2)</f>
        <v>0.01</v>
      </c>
      <c r="P212" s="160">
        <v>0</v>
      </c>
      <c r="Q212" s="160">
        <f>ROUND(E212*P212,2)</f>
        <v>0</v>
      </c>
      <c r="R212" s="160"/>
      <c r="S212" s="160" t="s">
        <v>113</v>
      </c>
      <c r="T212" s="160" t="s">
        <v>114</v>
      </c>
      <c r="U212" s="160">
        <v>0</v>
      </c>
      <c r="V212" s="160">
        <f>ROUND(E212*U212,2)</f>
        <v>0</v>
      </c>
      <c r="W212" s="160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139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237" t="s">
        <v>428</v>
      </c>
      <c r="D213" s="238"/>
      <c r="E213" s="238"/>
      <c r="F213" s="238"/>
      <c r="G213" s="238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166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69">
        <v>142</v>
      </c>
      <c r="B214" s="170" t="s">
        <v>429</v>
      </c>
      <c r="C214" s="185" t="s">
        <v>430</v>
      </c>
      <c r="D214" s="171" t="s">
        <v>383</v>
      </c>
      <c r="E214" s="172">
        <v>4</v>
      </c>
      <c r="F214" s="173"/>
      <c r="G214" s="174">
        <f>ROUND(E214*F214,2)</f>
        <v>0</v>
      </c>
      <c r="H214" s="161"/>
      <c r="I214" s="160">
        <f>ROUND(E214*H214,2)</f>
        <v>0</v>
      </c>
      <c r="J214" s="161"/>
      <c r="K214" s="160">
        <f>ROUND(E214*J214,2)</f>
        <v>0</v>
      </c>
      <c r="L214" s="160">
        <v>21</v>
      </c>
      <c r="M214" s="160">
        <f>G214*(1+L214/100)</f>
        <v>0</v>
      </c>
      <c r="N214" s="160">
        <v>4.0000000000000001E-3</v>
      </c>
      <c r="O214" s="160">
        <f>ROUND(E214*N214,2)</f>
        <v>0.02</v>
      </c>
      <c r="P214" s="160">
        <v>0</v>
      </c>
      <c r="Q214" s="160">
        <f>ROUND(E214*P214,2)</f>
        <v>0</v>
      </c>
      <c r="R214" s="160"/>
      <c r="S214" s="160" t="s">
        <v>113</v>
      </c>
      <c r="T214" s="160" t="s">
        <v>114</v>
      </c>
      <c r="U214" s="160">
        <v>0</v>
      </c>
      <c r="V214" s="160">
        <f>ROUND(E214*U214,2)</f>
        <v>0</v>
      </c>
      <c r="W214" s="160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139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237" t="s">
        <v>431</v>
      </c>
      <c r="D215" s="238"/>
      <c r="E215" s="238"/>
      <c r="F215" s="238"/>
      <c r="G215" s="238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166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69">
        <v>143</v>
      </c>
      <c r="B216" s="170" t="s">
        <v>432</v>
      </c>
      <c r="C216" s="185" t="s">
        <v>427</v>
      </c>
      <c r="D216" s="171" t="s">
        <v>383</v>
      </c>
      <c r="E216" s="172">
        <v>1</v>
      </c>
      <c r="F216" s="173"/>
      <c r="G216" s="174">
        <f>ROUND(E216*F216,2)</f>
        <v>0</v>
      </c>
      <c r="H216" s="161"/>
      <c r="I216" s="160">
        <f>ROUND(E216*H216,2)</f>
        <v>0</v>
      </c>
      <c r="J216" s="161"/>
      <c r="K216" s="160">
        <f>ROUND(E216*J216,2)</f>
        <v>0</v>
      </c>
      <c r="L216" s="160">
        <v>21</v>
      </c>
      <c r="M216" s="160">
        <f>G216*(1+L216/100)</f>
        <v>0</v>
      </c>
      <c r="N216" s="160">
        <v>4.0000000000000001E-3</v>
      </c>
      <c r="O216" s="160">
        <f>ROUND(E216*N216,2)</f>
        <v>0</v>
      </c>
      <c r="P216" s="160">
        <v>0</v>
      </c>
      <c r="Q216" s="160">
        <f>ROUND(E216*P216,2)</f>
        <v>0</v>
      </c>
      <c r="R216" s="160"/>
      <c r="S216" s="160" t="s">
        <v>113</v>
      </c>
      <c r="T216" s="160" t="s">
        <v>114</v>
      </c>
      <c r="U216" s="160">
        <v>0</v>
      </c>
      <c r="V216" s="160">
        <f>ROUND(E216*U216,2)</f>
        <v>0</v>
      </c>
      <c r="W216" s="160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139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237" t="s">
        <v>433</v>
      </c>
      <c r="D217" s="238"/>
      <c r="E217" s="238"/>
      <c r="F217" s="238"/>
      <c r="G217" s="238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166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69">
        <v>144</v>
      </c>
      <c r="B218" s="170" t="s">
        <v>434</v>
      </c>
      <c r="C218" s="185" t="s">
        <v>435</v>
      </c>
      <c r="D218" s="171" t="s">
        <v>383</v>
      </c>
      <c r="E218" s="172">
        <v>1</v>
      </c>
      <c r="F218" s="173"/>
      <c r="G218" s="174">
        <f>ROUND(E218*F218,2)</f>
        <v>0</v>
      </c>
      <c r="H218" s="161"/>
      <c r="I218" s="160">
        <f>ROUND(E218*H218,2)</f>
        <v>0</v>
      </c>
      <c r="J218" s="161"/>
      <c r="K218" s="160">
        <f>ROUND(E218*J218,2)</f>
        <v>0</v>
      </c>
      <c r="L218" s="160">
        <v>21</v>
      </c>
      <c r="M218" s="160">
        <f>G218*(1+L218/100)</f>
        <v>0</v>
      </c>
      <c r="N218" s="160">
        <v>4.0000000000000001E-3</v>
      </c>
      <c r="O218" s="160">
        <f>ROUND(E218*N218,2)</f>
        <v>0</v>
      </c>
      <c r="P218" s="160">
        <v>0</v>
      </c>
      <c r="Q218" s="160">
        <f>ROUND(E218*P218,2)</f>
        <v>0</v>
      </c>
      <c r="R218" s="160"/>
      <c r="S218" s="160" t="s">
        <v>113</v>
      </c>
      <c r="T218" s="160" t="s">
        <v>114</v>
      </c>
      <c r="U218" s="160">
        <v>0</v>
      </c>
      <c r="V218" s="160">
        <f>ROUND(E218*U218,2)</f>
        <v>0</v>
      </c>
      <c r="W218" s="160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139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237" t="s">
        <v>436</v>
      </c>
      <c r="D219" s="238"/>
      <c r="E219" s="238"/>
      <c r="F219" s="238"/>
      <c r="G219" s="238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166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ht="22.5" outlineLevel="1" x14ac:dyDescent="0.2">
      <c r="A220" s="169">
        <v>145</v>
      </c>
      <c r="B220" s="170" t="s">
        <v>437</v>
      </c>
      <c r="C220" s="185" t="s">
        <v>438</v>
      </c>
      <c r="D220" s="171" t="s">
        <v>383</v>
      </c>
      <c r="E220" s="172">
        <v>2</v>
      </c>
      <c r="F220" s="173"/>
      <c r="G220" s="174">
        <f>ROUND(E220*F220,2)</f>
        <v>0</v>
      </c>
      <c r="H220" s="161"/>
      <c r="I220" s="160">
        <f>ROUND(E220*H220,2)</f>
        <v>0</v>
      </c>
      <c r="J220" s="161"/>
      <c r="K220" s="160">
        <f>ROUND(E220*J220,2)</f>
        <v>0</v>
      </c>
      <c r="L220" s="160">
        <v>21</v>
      </c>
      <c r="M220" s="160">
        <f>G220*(1+L220/100)</f>
        <v>0</v>
      </c>
      <c r="N220" s="160">
        <v>5.0000000000000001E-3</v>
      </c>
      <c r="O220" s="160">
        <f>ROUND(E220*N220,2)</f>
        <v>0.01</v>
      </c>
      <c r="P220" s="160">
        <v>0</v>
      </c>
      <c r="Q220" s="160">
        <f>ROUND(E220*P220,2)</f>
        <v>0</v>
      </c>
      <c r="R220" s="160"/>
      <c r="S220" s="160" t="s">
        <v>113</v>
      </c>
      <c r="T220" s="160" t="s">
        <v>114</v>
      </c>
      <c r="U220" s="160">
        <v>0</v>
      </c>
      <c r="V220" s="160">
        <f>ROUND(E220*U220,2)</f>
        <v>0</v>
      </c>
      <c r="W220" s="160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139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237" t="s">
        <v>439</v>
      </c>
      <c r="D221" s="238"/>
      <c r="E221" s="238"/>
      <c r="F221" s="238"/>
      <c r="G221" s="238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5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166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ht="22.5" outlineLevel="1" x14ac:dyDescent="0.2">
      <c r="A222" s="169">
        <v>146</v>
      </c>
      <c r="B222" s="170" t="s">
        <v>440</v>
      </c>
      <c r="C222" s="185" t="s">
        <v>441</v>
      </c>
      <c r="D222" s="171" t="s">
        <v>383</v>
      </c>
      <c r="E222" s="172">
        <v>2</v>
      </c>
      <c r="F222" s="173"/>
      <c r="G222" s="174">
        <f>ROUND(E222*F222,2)</f>
        <v>0</v>
      </c>
      <c r="H222" s="161"/>
      <c r="I222" s="160">
        <f>ROUND(E222*H222,2)</f>
        <v>0</v>
      </c>
      <c r="J222" s="161"/>
      <c r="K222" s="160">
        <f>ROUND(E222*J222,2)</f>
        <v>0</v>
      </c>
      <c r="L222" s="160">
        <v>21</v>
      </c>
      <c r="M222" s="160">
        <f>G222*(1+L222/100)</f>
        <v>0</v>
      </c>
      <c r="N222" s="160">
        <v>5.0000000000000001E-3</v>
      </c>
      <c r="O222" s="160">
        <f>ROUND(E222*N222,2)</f>
        <v>0.01</v>
      </c>
      <c r="P222" s="160">
        <v>0</v>
      </c>
      <c r="Q222" s="160">
        <f>ROUND(E222*P222,2)</f>
        <v>0</v>
      </c>
      <c r="R222" s="160"/>
      <c r="S222" s="160" t="s">
        <v>113</v>
      </c>
      <c r="T222" s="160" t="s">
        <v>114</v>
      </c>
      <c r="U222" s="160">
        <v>0</v>
      </c>
      <c r="V222" s="160">
        <f>ROUND(E222*U222,2)</f>
        <v>0</v>
      </c>
      <c r="W222" s="160"/>
      <c r="X222" s="15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139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237" t="s">
        <v>442</v>
      </c>
      <c r="D223" s="238"/>
      <c r="E223" s="238"/>
      <c r="F223" s="238"/>
      <c r="G223" s="238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5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166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ht="22.5" outlineLevel="1" x14ac:dyDescent="0.2">
      <c r="A224" s="169">
        <v>147</v>
      </c>
      <c r="B224" s="170" t="s">
        <v>443</v>
      </c>
      <c r="C224" s="185" t="s">
        <v>444</v>
      </c>
      <c r="D224" s="171" t="s">
        <v>383</v>
      </c>
      <c r="E224" s="172">
        <v>1</v>
      </c>
      <c r="F224" s="173"/>
      <c r="G224" s="174">
        <f>ROUND(E224*F224,2)</f>
        <v>0</v>
      </c>
      <c r="H224" s="161"/>
      <c r="I224" s="160">
        <f>ROUND(E224*H224,2)</f>
        <v>0</v>
      </c>
      <c r="J224" s="161"/>
      <c r="K224" s="160">
        <f>ROUND(E224*J224,2)</f>
        <v>0</v>
      </c>
      <c r="L224" s="160">
        <v>21</v>
      </c>
      <c r="M224" s="160">
        <f>G224*(1+L224/100)</f>
        <v>0</v>
      </c>
      <c r="N224" s="160">
        <v>5.0000000000000001E-3</v>
      </c>
      <c r="O224" s="160">
        <f>ROUND(E224*N224,2)</f>
        <v>0.01</v>
      </c>
      <c r="P224" s="160">
        <v>0</v>
      </c>
      <c r="Q224" s="160">
        <f>ROUND(E224*P224,2)</f>
        <v>0</v>
      </c>
      <c r="R224" s="160"/>
      <c r="S224" s="160" t="s">
        <v>113</v>
      </c>
      <c r="T224" s="160" t="s">
        <v>114</v>
      </c>
      <c r="U224" s="160">
        <v>0</v>
      </c>
      <c r="V224" s="160">
        <f>ROUND(E224*U224,2)</f>
        <v>0</v>
      </c>
      <c r="W224" s="160"/>
      <c r="X224" s="15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139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237" t="s">
        <v>445</v>
      </c>
      <c r="D225" s="238"/>
      <c r="E225" s="238"/>
      <c r="F225" s="238"/>
      <c r="G225" s="238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5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166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75">
        <v>148</v>
      </c>
      <c r="B226" s="176" t="s">
        <v>446</v>
      </c>
      <c r="C226" s="184" t="s">
        <v>447</v>
      </c>
      <c r="D226" s="177" t="s">
        <v>105</v>
      </c>
      <c r="E226" s="178">
        <v>1.2701199999999999</v>
      </c>
      <c r="F226" s="179"/>
      <c r="G226" s="180">
        <f>ROUND(E226*F226,2)</f>
        <v>0</v>
      </c>
      <c r="H226" s="161"/>
      <c r="I226" s="160">
        <f>ROUND(E226*H226,2)</f>
        <v>0</v>
      </c>
      <c r="J226" s="161"/>
      <c r="K226" s="160">
        <f>ROUND(E226*J226,2)</f>
        <v>0</v>
      </c>
      <c r="L226" s="160">
        <v>21</v>
      </c>
      <c r="M226" s="160">
        <f>G226*(1+L226/100)</f>
        <v>0</v>
      </c>
      <c r="N226" s="160">
        <v>0</v>
      </c>
      <c r="O226" s="160">
        <f>ROUND(E226*N226,2)</f>
        <v>0</v>
      </c>
      <c r="P226" s="160">
        <v>0</v>
      </c>
      <c r="Q226" s="160">
        <f>ROUND(E226*P226,2)</f>
        <v>0</v>
      </c>
      <c r="R226" s="160"/>
      <c r="S226" s="160" t="s">
        <v>106</v>
      </c>
      <c r="T226" s="160" t="s">
        <v>106</v>
      </c>
      <c r="U226" s="160">
        <v>4.0430000000000001</v>
      </c>
      <c r="V226" s="160">
        <f>ROUND(E226*U226,2)</f>
        <v>5.14</v>
      </c>
      <c r="W226" s="160"/>
      <c r="X226" s="15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162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x14ac:dyDescent="0.2">
      <c r="A227" s="163" t="s">
        <v>101</v>
      </c>
      <c r="B227" s="164" t="s">
        <v>66</v>
      </c>
      <c r="C227" s="183" t="s">
        <v>67</v>
      </c>
      <c r="D227" s="165"/>
      <c r="E227" s="166"/>
      <c r="F227" s="167"/>
      <c r="G227" s="168">
        <f>SUMIF(AG228:AG273,"&lt;&gt;NOR",G228:G273)</f>
        <v>0</v>
      </c>
      <c r="H227" s="162"/>
      <c r="I227" s="162">
        <f>SUM(I228:I273)</f>
        <v>0</v>
      </c>
      <c r="J227" s="162"/>
      <c r="K227" s="162">
        <f>SUM(K228:K273)</f>
        <v>0</v>
      </c>
      <c r="L227" s="162"/>
      <c r="M227" s="162">
        <f>SUM(M228:M273)</f>
        <v>0</v>
      </c>
      <c r="N227" s="162"/>
      <c r="O227" s="162">
        <f>SUM(O228:O273)</f>
        <v>3.1899999999999995</v>
      </c>
      <c r="P227" s="162"/>
      <c r="Q227" s="162">
        <f>SUM(Q228:Q273)</f>
        <v>3.2199999999999998</v>
      </c>
      <c r="R227" s="162"/>
      <c r="S227" s="162"/>
      <c r="T227" s="162"/>
      <c r="U227" s="162"/>
      <c r="V227" s="162">
        <f>SUM(V228:V273)</f>
        <v>391.97000000000014</v>
      </c>
      <c r="W227" s="162"/>
      <c r="AG227" t="s">
        <v>102</v>
      </c>
    </row>
    <row r="228" spans="1:60" outlineLevel="1" x14ac:dyDescent="0.2">
      <c r="A228" s="169">
        <v>149</v>
      </c>
      <c r="B228" s="170" t="s">
        <v>448</v>
      </c>
      <c r="C228" s="185" t="s">
        <v>449</v>
      </c>
      <c r="D228" s="171" t="s">
        <v>131</v>
      </c>
      <c r="E228" s="172">
        <v>11.88</v>
      </c>
      <c r="F228" s="173"/>
      <c r="G228" s="174">
        <f>ROUND(E228*F228,2)</f>
        <v>0</v>
      </c>
      <c r="H228" s="161"/>
      <c r="I228" s="160">
        <f>ROUND(E228*H228,2)</f>
        <v>0</v>
      </c>
      <c r="J228" s="161"/>
      <c r="K228" s="160">
        <f>ROUND(E228*J228,2)</f>
        <v>0</v>
      </c>
      <c r="L228" s="160">
        <v>21</v>
      </c>
      <c r="M228" s="160">
        <f>G228*(1+L228/100)</f>
        <v>0</v>
      </c>
      <c r="N228" s="160">
        <v>6.8799999999999998E-3</v>
      </c>
      <c r="O228" s="160">
        <f>ROUND(E228*N228,2)</f>
        <v>0.08</v>
      </c>
      <c r="P228" s="160">
        <v>0</v>
      </c>
      <c r="Q228" s="160">
        <f>ROUND(E228*P228,2)</f>
        <v>0</v>
      </c>
      <c r="R228" s="160"/>
      <c r="S228" s="160" t="s">
        <v>106</v>
      </c>
      <c r="T228" s="160" t="s">
        <v>106</v>
      </c>
      <c r="U228" s="160">
        <v>0.39200000000000002</v>
      </c>
      <c r="V228" s="160">
        <f>ROUND(E228*U228,2)</f>
        <v>4.66</v>
      </c>
      <c r="W228" s="160"/>
      <c r="X228" s="15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107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237" t="s">
        <v>165</v>
      </c>
      <c r="D229" s="238"/>
      <c r="E229" s="238"/>
      <c r="F229" s="238"/>
      <c r="G229" s="238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5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166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69">
        <v>150</v>
      </c>
      <c r="B230" s="170" t="s">
        <v>450</v>
      </c>
      <c r="C230" s="185" t="s">
        <v>451</v>
      </c>
      <c r="D230" s="171" t="s">
        <v>131</v>
      </c>
      <c r="E230" s="172">
        <v>3.3</v>
      </c>
      <c r="F230" s="173"/>
      <c r="G230" s="174">
        <f>ROUND(E230*F230,2)</f>
        <v>0</v>
      </c>
      <c r="H230" s="161"/>
      <c r="I230" s="160">
        <f>ROUND(E230*H230,2)</f>
        <v>0</v>
      </c>
      <c r="J230" s="161"/>
      <c r="K230" s="160">
        <f>ROUND(E230*J230,2)</f>
        <v>0</v>
      </c>
      <c r="L230" s="160">
        <v>21</v>
      </c>
      <c r="M230" s="160">
        <f>G230*(1+L230/100)</f>
        <v>0</v>
      </c>
      <c r="N230" s="160">
        <v>7.0600000000000003E-3</v>
      </c>
      <c r="O230" s="160">
        <f>ROUND(E230*N230,2)</f>
        <v>0.02</v>
      </c>
      <c r="P230" s="160">
        <v>0</v>
      </c>
      <c r="Q230" s="160">
        <f>ROUND(E230*P230,2)</f>
        <v>0</v>
      </c>
      <c r="R230" s="160"/>
      <c r="S230" s="160" t="s">
        <v>106</v>
      </c>
      <c r="T230" s="160" t="s">
        <v>106</v>
      </c>
      <c r="U230" s="160">
        <v>0.56499999999999995</v>
      </c>
      <c r="V230" s="160">
        <f>ROUND(E230*U230,2)</f>
        <v>1.86</v>
      </c>
      <c r="W230" s="160"/>
      <c r="X230" s="15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107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237" t="s">
        <v>165</v>
      </c>
      <c r="D231" s="238"/>
      <c r="E231" s="238"/>
      <c r="F231" s="238"/>
      <c r="G231" s="238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5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166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69">
        <v>151</v>
      </c>
      <c r="B232" s="170" t="s">
        <v>452</v>
      </c>
      <c r="C232" s="185" t="s">
        <v>453</v>
      </c>
      <c r="D232" s="171" t="s">
        <v>131</v>
      </c>
      <c r="E232" s="172">
        <v>36.662999999999997</v>
      </c>
      <c r="F232" s="173"/>
      <c r="G232" s="174">
        <f>ROUND(E232*F232,2)</f>
        <v>0</v>
      </c>
      <c r="H232" s="161"/>
      <c r="I232" s="160">
        <f>ROUND(E232*H232,2)</f>
        <v>0</v>
      </c>
      <c r="J232" s="161"/>
      <c r="K232" s="160">
        <f>ROUND(E232*J232,2)</f>
        <v>0</v>
      </c>
      <c r="L232" s="160">
        <v>21</v>
      </c>
      <c r="M232" s="160">
        <f>G232*(1+L232/100)</f>
        <v>0</v>
      </c>
      <c r="N232" s="160">
        <v>7.8700000000000003E-3</v>
      </c>
      <c r="O232" s="160">
        <f>ROUND(E232*N232,2)</f>
        <v>0.28999999999999998</v>
      </c>
      <c r="P232" s="160">
        <v>0</v>
      </c>
      <c r="Q232" s="160">
        <f>ROUND(E232*P232,2)</f>
        <v>0</v>
      </c>
      <c r="R232" s="160"/>
      <c r="S232" s="160" t="s">
        <v>106</v>
      </c>
      <c r="T232" s="160" t="s">
        <v>106</v>
      </c>
      <c r="U232" s="160">
        <v>0.7</v>
      </c>
      <c r="V232" s="160">
        <f>ROUND(E232*U232,2)</f>
        <v>25.66</v>
      </c>
      <c r="W232" s="160"/>
      <c r="X232" s="15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107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237" t="s">
        <v>165</v>
      </c>
      <c r="D233" s="238"/>
      <c r="E233" s="238"/>
      <c r="F233" s="238"/>
      <c r="G233" s="238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5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166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69">
        <v>152</v>
      </c>
      <c r="B234" s="170" t="s">
        <v>454</v>
      </c>
      <c r="C234" s="185" t="s">
        <v>455</v>
      </c>
      <c r="D234" s="171" t="s">
        <v>131</v>
      </c>
      <c r="E234" s="172">
        <v>82.775000000000006</v>
      </c>
      <c r="F234" s="173"/>
      <c r="G234" s="174">
        <f>ROUND(E234*F234,2)</f>
        <v>0</v>
      </c>
      <c r="H234" s="161"/>
      <c r="I234" s="160">
        <f>ROUND(E234*H234,2)</f>
        <v>0</v>
      </c>
      <c r="J234" s="161"/>
      <c r="K234" s="160">
        <f>ROUND(E234*J234,2)</f>
        <v>0</v>
      </c>
      <c r="L234" s="160">
        <v>21</v>
      </c>
      <c r="M234" s="160">
        <f>G234*(1+L234/100)</f>
        <v>0</v>
      </c>
      <c r="N234" s="160">
        <v>8.2900000000000005E-3</v>
      </c>
      <c r="O234" s="160">
        <f>ROUND(E234*N234,2)</f>
        <v>0.69</v>
      </c>
      <c r="P234" s="160">
        <v>0</v>
      </c>
      <c r="Q234" s="160">
        <f>ROUND(E234*P234,2)</f>
        <v>0</v>
      </c>
      <c r="R234" s="160"/>
      <c r="S234" s="160" t="s">
        <v>106</v>
      </c>
      <c r="T234" s="160" t="s">
        <v>106</v>
      </c>
      <c r="U234" s="160">
        <v>0.73499999999999999</v>
      </c>
      <c r="V234" s="160">
        <f>ROUND(E234*U234,2)</f>
        <v>60.84</v>
      </c>
      <c r="W234" s="160"/>
      <c r="X234" s="15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107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237" t="s">
        <v>165</v>
      </c>
      <c r="D235" s="238"/>
      <c r="E235" s="238"/>
      <c r="F235" s="238"/>
      <c r="G235" s="238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5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166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69">
        <v>153</v>
      </c>
      <c r="B236" s="170" t="s">
        <v>456</v>
      </c>
      <c r="C236" s="185" t="s">
        <v>457</v>
      </c>
      <c r="D236" s="171" t="s">
        <v>131</v>
      </c>
      <c r="E236" s="172">
        <v>31.68</v>
      </c>
      <c r="F236" s="173"/>
      <c r="G236" s="174">
        <f>ROUND(E236*F236,2)</f>
        <v>0</v>
      </c>
      <c r="H236" s="161"/>
      <c r="I236" s="160">
        <f>ROUND(E236*H236,2)</f>
        <v>0</v>
      </c>
      <c r="J236" s="161"/>
      <c r="K236" s="160">
        <f>ROUND(E236*J236,2)</f>
        <v>0</v>
      </c>
      <c r="L236" s="160">
        <v>21</v>
      </c>
      <c r="M236" s="160">
        <f>G236*(1+L236/100)</f>
        <v>0</v>
      </c>
      <c r="N236" s="160">
        <v>1.014E-2</v>
      </c>
      <c r="O236" s="160">
        <f>ROUND(E236*N236,2)</f>
        <v>0.32</v>
      </c>
      <c r="P236" s="160">
        <v>0</v>
      </c>
      <c r="Q236" s="160">
        <f>ROUND(E236*P236,2)</f>
        <v>0</v>
      </c>
      <c r="R236" s="160"/>
      <c r="S236" s="160" t="s">
        <v>106</v>
      </c>
      <c r="T236" s="160" t="s">
        <v>106</v>
      </c>
      <c r="U236" s="160">
        <v>0.82799999999999996</v>
      </c>
      <c r="V236" s="160">
        <f>ROUND(E236*U236,2)</f>
        <v>26.23</v>
      </c>
      <c r="W236" s="160"/>
      <c r="X236" s="15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107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237" t="s">
        <v>165</v>
      </c>
      <c r="D237" s="238"/>
      <c r="E237" s="238"/>
      <c r="F237" s="238"/>
      <c r="G237" s="238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5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166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ht="22.5" outlineLevel="1" x14ac:dyDescent="0.2">
      <c r="A238" s="175">
        <v>154</v>
      </c>
      <c r="B238" s="176" t="s">
        <v>458</v>
      </c>
      <c r="C238" s="184" t="s">
        <v>459</v>
      </c>
      <c r="D238" s="177" t="s">
        <v>131</v>
      </c>
      <c r="E238" s="178">
        <v>203.1</v>
      </c>
      <c r="F238" s="179"/>
      <c r="G238" s="180">
        <f>ROUND(E238*F238,2)</f>
        <v>0</v>
      </c>
      <c r="H238" s="161"/>
      <c r="I238" s="160">
        <f>ROUND(E238*H238,2)</f>
        <v>0</v>
      </c>
      <c r="J238" s="161"/>
      <c r="K238" s="160">
        <f>ROUND(E238*J238,2)</f>
        <v>0</v>
      </c>
      <c r="L238" s="160">
        <v>21</v>
      </c>
      <c r="M238" s="160">
        <f>G238*(1+L238/100)</f>
        <v>0</v>
      </c>
      <c r="N238" s="160">
        <v>2.0000000000000002E-5</v>
      </c>
      <c r="O238" s="160">
        <f>ROUND(E238*N238,2)</f>
        <v>0</v>
      </c>
      <c r="P238" s="160">
        <v>3.2000000000000002E-3</v>
      </c>
      <c r="Q238" s="160">
        <f>ROUND(E238*P238,2)</f>
        <v>0.65</v>
      </c>
      <c r="R238" s="160"/>
      <c r="S238" s="160" t="s">
        <v>106</v>
      </c>
      <c r="T238" s="160" t="s">
        <v>106</v>
      </c>
      <c r="U238" s="160">
        <v>5.2999999999999999E-2</v>
      </c>
      <c r="V238" s="160">
        <f>ROUND(E238*U238,2)</f>
        <v>10.76</v>
      </c>
      <c r="W238" s="160"/>
      <c r="X238" s="15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107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ht="22.5" outlineLevel="1" x14ac:dyDescent="0.2">
      <c r="A239" s="175">
        <v>155</v>
      </c>
      <c r="B239" s="176" t="s">
        <v>460</v>
      </c>
      <c r="C239" s="184" t="s">
        <v>461</v>
      </c>
      <c r="D239" s="177" t="s">
        <v>131</v>
      </c>
      <c r="E239" s="178">
        <v>183.6</v>
      </c>
      <c r="F239" s="179"/>
      <c r="G239" s="180">
        <f>ROUND(E239*F239,2)</f>
        <v>0</v>
      </c>
      <c r="H239" s="161"/>
      <c r="I239" s="160">
        <f>ROUND(E239*H239,2)</f>
        <v>0</v>
      </c>
      <c r="J239" s="161"/>
      <c r="K239" s="160">
        <f>ROUND(E239*J239,2)</f>
        <v>0</v>
      </c>
      <c r="L239" s="160">
        <v>21</v>
      </c>
      <c r="M239" s="160">
        <f>G239*(1+L239/100)</f>
        <v>0</v>
      </c>
      <c r="N239" s="160">
        <v>5.0000000000000002E-5</v>
      </c>
      <c r="O239" s="160">
        <f>ROUND(E239*N239,2)</f>
        <v>0.01</v>
      </c>
      <c r="P239" s="160">
        <v>5.3200000000000001E-3</v>
      </c>
      <c r="Q239" s="160">
        <f>ROUND(E239*P239,2)</f>
        <v>0.98</v>
      </c>
      <c r="R239" s="160"/>
      <c r="S239" s="160" t="s">
        <v>106</v>
      </c>
      <c r="T239" s="160" t="s">
        <v>106</v>
      </c>
      <c r="U239" s="160">
        <v>0.10299999999999999</v>
      </c>
      <c r="V239" s="160">
        <f>ROUND(E239*U239,2)</f>
        <v>18.91</v>
      </c>
      <c r="W239" s="160"/>
      <c r="X239" s="15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107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69">
        <v>156</v>
      </c>
      <c r="B240" s="170" t="s">
        <v>462</v>
      </c>
      <c r="C240" s="185" t="s">
        <v>463</v>
      </c>
      <c r="D240" s="171" t="s">
        <v>131</v>
      </c>
      <c r="E240" s="172">
        <v>22.66</v>
      </c>
      <c r="F240" s="173"/>
      <c r="G240" s="174">
        <f>ROUND(E240*F240,2)</f>
        <v>0</v>
      </c>
      <c r="H240" s="161"/>
      <c r="I240" s="160">
        <f>ROUND(E240*H240,2)</f>
        <v>0</v>
      </c>
      <c r="J240" s="161"/>
      <c r="K240" s="160">
        <f>ROUND(E240*J240,2)</f>
        <v>0</v>
      </c>
      <c r="L240" s="160">
        <v>21</v>
      </c>
      <c r="M240" s="160">
        <f>G240*(1+L240/100)</f>
        <v>0</v>
      </c>
      <c r="N240" s="160">
        <v>1.4880000000000001E-2</v>
      </c>
      <c r="O240" s="160">
        <f>ROUND(E240*N240,2)</f>
        <v>0.34</v>
      </c>
      <c r="P240" s="160">
        <v>0</v>
      </c>
      <c r="Q240" s="160">
        <f>ROUND(E240*P240,2)</f>
        <v>0</v>
      </c>
      <c r="R240" s="160"/>
      <c r="S240" s="160" t="s">
        <v>106</v>
      </c>
      <c r="T240" s="160" t="s">
        <v>106</v>
      </c>
      <c r="U240" s="160">
        <v>0.74399999999999999</v>
      </c>
      <c r="V240" s="160">
        <f>ROUND(E240*U240,2)</f>
        <v>16.86</v>
      </c>
      <c r="W240" s="160"/>
      <c r="X240" s="15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107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237" t="s">
        <v>165</v>
      </c>
      <c r="D241" s="238"/>
      <c r="E241" s="238"/>
      <c r="F241" s="238"/>
      <c r="G241" s="238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5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166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69">
        <v>157</v>
      </c>
      <c r="B242" s="170" t="s">
        <v>464</v>
      </c>
      <c r="C242" s="185" t="s">
        <v>465</v>
      </c>
      <c r="D242" s="171" t="s">
        <v>131</v>
      </c>
      <c r="E242" s="172">
        <v>66.781000000000006</v>
      </c>
      <c r="F242" s="173"/>
      <c r="G242" s="174">
        <f>ROUND(E242*F242,2)</f>
        <v>0</v>
      </c>
      <c r="H242" s="161"/>
      <c r="I242" s="160">
        <f>ROUND(E242*H242,2)</f>
        <v>0</v>
      </c>
      <c r="J242" s="161"/>
      <c r="K242" s="160">
        <f>ROUND(E242*J242,2)</f>
        <v>0</v>
      </c>
      <c r="L242" s="160">
        <v>21</v>
      </c>
      <c r="M242" s="160">
        <f>G242*(1+L242/100)</f>
        <v>0</v>
      </c>
      <c r="N242" s="160">
        <v>9.8600000000000007E-3</v>
      </c>
      <c r="O242" s="160">
        <f>ROUND(E242*N242,2)</f>
        <v>0.66</v>
      </c>
      <c r="P242" s="160">
        <v>0</v>
      </c>
      <c r="Q242" s="160">
        <f>ROUND(E242*P242,2)</f>
        <v>0</v>
      </c>
      <c r="R242" s="160"/>
      <c r="S242" s="160" t="s">
        <v>106</v>
      </c>
      <c r="T242" s="160" t="s">
        <v>106</v>
      </c>
      <c r="U242" s="160">
        <v>0.91900000000000004</v>
      </c>
      <c r="V242" s="160">
        <f>ROUND(E242*U242,2)</f>
        <v>61.37</v>
      </c>
      <c r="W242" s="160"/>
      <c r="X242" s="15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107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237" t="s">
        <v>165</v>
      </c>
      <c r="D243" s="238"/>
      <c r="E243" s="238"/>
      <c r="F243" s="238"/>
      <c r="G243" s="238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5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166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69">
        <v>158</v>
      </c>
      <c r="B244" s="170" t="s">
        <v>466</v>
      </c>
      <c r="C244" s="185" t="s">
        <v>467</v>
      </c>
      <c r="D244" s="171" t="s">
        <v>131</v>
      </c>
      <c r="E244" s="172">
        <v>26.4</v>
      </c>
      <c r="F244" s="173"/>
      <c r="G244" s="174">
        <f>ROUND(E244*F244,2)</f>
        <v>0</v>
      </c>
      <c r="H244" s="161"/>
      <c r="I244" s="160">
        <f>ROUND(E244*H244,2)</f>
        <v>0</v>
      </c>
      <c r="J244" s="161"/>
      <c r="K244" s="160">
        <f>ROUND(E244*J244,2)</f>
        <v>0</v>
      </c>
      <c r="L244" s="160">
        <v>21</v>
      </c>
      <c r="M244" s="160">
        <f>G244*(1+L244/100)</f>
        <v>0</v>
      </c>
      <c r="N244" s="160">
        <v>1.3639999999999999E-2</v>
      </c>
      <c r="O244" s="160">
        <f>ROUND(E244*N244,2)</f>
        <v>0.36</v>
      </c>
      <c r="P244" s="160">
        <v>0</v>
      </c>
      <c r="Q244" s="160">
        <f>ROUND(E244*P244,2)</f>
        <v>0</v>
      </c>
      <c r="R244" s="160"/>
      <c r="S244" s="160" t="s">
        <v>106</v>
      </c>
      <c r="T244" s="160" t="s">
        <v>106</v>
      </c>
      <c r="U244" s="160">
        <v>1.04</v>
      </c>
      <c r="V244" s="160">
        <f>ROUND(E244*U244,2)</f>
        <v>27.46</v>
      </c>
      <c r="W244" s="160"/>
      <c r="X244" s="15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107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237" t="s">
        <v>165</v>
      </c>
      <c r="D245" s="238"/>
      <c r="E245" s="238"/>
      <c r="F245" s="238"/>
      <c r="G245" s="238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5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166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75">
        <v>159</v>
      </c>
      <c r="B246" s="176" t="s">
        <v>468</v>
      </c>
      <c r="C246" s="184" t="s">
        <v>469</v>
      </c>
      <c r="D246" s="177" t="s">
        <v>131</v>
      </c>
      <c r="E246" s="178">
        <v>109.8</v>
      </c>
      <c r="F246" s="179"/>
      <c r="G246" s="180">
        <f>ROUND(E246*F246,2)</f>
        <v>0</v>
      </c>
      <c r="H246" s="161"/>
      <c r="I246" s="160">
        <f>ROUND(E246*H246,2)</f>
        <v>0</v>
      </c>
      <c r="J246" s="161"/>
      <c r="K246" s="160">
        <f>ROUND(E246*J246,2)</f>
        <v>0</v>
      </c>
      <c r="L246" s="160">
        <v>21</v>
      </c>
      <c r="M246" s="160">
        <f>G246*(1+L246/100)</f>
        <v>0</v>
      </c>
      <c r="N246" s="160">
        <v>6.0000000000000002E-5</v>
      </c>
      <c r="O246" s="160">
        <f>ROUND(E246*N246,2)</f>
        <v>0.01</v>
      </c>
      <c r="P246" s="160">
        <v>8.4100000000000008E-3</v>
      </c>
      <c r="Q246" s="160">
        <f>ROUND(E246*P246,2)</f>
        <v>0.92</v>
      </c>
      <c r="R246" s="160"/>
      <c r="S246" s="160" t="s">
        <v>106</v>
      </c>
      <c r="T246" s="160" t="s">
        <v>106</v>
      </c>
      <c r="U246" s="160">
        <v>0.187</v>
      </c>
      <c r="V246" s="160">
        <f>ROUND(E246*U246,2)</f>
        <v>20.53</v>
      </c>
      <c r="W246" s="160"/>
      <c r="X246" s="15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107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75">
        <v>160</v>
      </c>
      <c r="B247" s="176" t="s">
        <v>470</v>
      </c>
      <c r="C247" s="184" t="s">
        <v>471</v>
      </c>
      <c r="D247" s="177" t="s">
        <v>131</v>
      </c>
      <c r="E247" s="178">
        <v>37.5</v>
      </c>
      <c r="F247" s="179"/>
      <c r="G247" s="180">
        <f>ROUND(E247*F247,2)</f>
        <v>0</v>
      </c>
      <c r="H247" s="161"/>
      <c r="I247" s="160">
        <f>ROUND(E247*H247,2)</f>
        <v>0</v>
      </c>
      <c r="J247" s="161"/>
      <c r="K247" s="160">
        <f>ROUND(E247*J247,2)</f>
        <v>0</v>
      </c>
      <c r="L247" s="160">
        <v>21</v>
      </c>
      <c r="M247" s="160">
        <f>G247*(1+L247/100)</f>
        <v>0</v>
      </c>
      <c r="N247" s="160">
        <v>1E-4</v>
      </c>
      <c r="O247" s="160">
        <f>ROUND(E247*N247,2)</f>
        <v>0</v>
      </c>
      <c r="P247" s="160">
        <v>1.384E-2</v>
      </c>
      <c r="Q247" s="160">
        <f>ROUND(E247*P247,2)</f>
        <v>0.52</v>
      </c>
      <c r="R247" s="160"/>
      <c r="S247" s="160" t="s">
        <v>106</v>
      </c>
      <c r="T247" s="160" t="s">
        <v>106</v>
      </c>
      <c r="U247" s="160">
        <v>0.19800000000000001</v>
      </c>
      <c r="V247" s="160">
        <f>ROUND(E247*U247,2)</f>
        <v>7.43</v>
      </c>
      <c r="W247" s="160"/>
      <c r="X247" s="15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107</v>
      </c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69">
        <v>161</v>
      </c>
      <c r="B248" s="170" t="s">
        <v>472</v>
      </c>
      <c r="C248" s="185" t="s">
        <v>473</v>
      </c>
      <c r="D248" s="171" t="s">
        <v>131</v>
      </c>
      <c r="E248" s="172">
        <v>36.96</v>
      </c>
      <c r="F248" s="173"/>
      <c r="G248" s="174">
        <f>ROUND(E248*F248,2)</f>
        <v>0</v>
      </c>
      <c r="H248" s="161"/>
      <c r="I248" s="160">
        <f>ROUND(E248*H248,2)</f>
        <v>0</v>
      </c>
      <c r="J248" s="161"/>
      <c r="K248" s="160">
        <f>ROUND(E248*J248,2)</f>
        <v>0</v>
      </c>
      <c r="L248" s="160">
        <v>21</v>
      </c>
      <c r="M248" s="160">
        <f>G248*(1+L248/100)</f>
        <v>0</v>
      </c>
      <c r="N248" s="160">
        <v>7.6000000000000004E-4</v>
      </c>
      <c r="O248" s="160">
        <f>ROUND(E248*N248,2)</f>
        <v>0.03</v>
      </c>
      <c r="P248" s="160">
        <v>0</v>
      </c>
      <c r="Q248" s="160">
        <f>ROUND(E248*P248,2)</f>
        <v>0</v>
      </c>
      <c r="R248" s="160"/>
      <c r="S248" s="160" t="s">
        <v>106</v>
      </c>
      <c r="T248" s="160" t="s">
        <v>106</v>
      </c>
      <c r="U248" s="160">
        <v>0.29737999999999998</v>
      </c>
      <c r="V248" s="160">
        <f>ROUND(E248*U248,2)</f>
        <v>10.99</v>
      </c>
      <c r="W248" s="160"/>
      <c r="X248" s="15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107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237" t="s">
        <v>174</v>
      </c>
      <c r="D249" s="238"/>
      <c r="E249" s="238"/>
      <c r="F249" s="238"/>
      <c r="G249" s="238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5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166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69">
        <v>162</v>
      </c>
      <c r="B250" s="170" t="s">
        <v>474</v>
      </c>
      <c r="C250" s="185" t="s">
        <v>475</v>
      </c>
      <c r="D250" s="171" t="s">
        <v>221</v>
      </c>
      <c r="E250" s="172">
        <v>20</v>
      </c>
      <c r="F250" s="173"/>
      <c r="G250" s="174">
        <f>ROUND(E250*F250,2)</f>
        <v>0</v>
      </c>
      <c r="H250" s="161"/>
      <c r="I250" s="160">
        <f>ROUND(E250*H250,2)</f>
        <v>0</v>
      </c>
      <c r="J250" s="161"/>
      <c r="K250" s="160">
        <f>ROUND(E250*J250,2)</f>
        <v>0</v>
      </c>
      <c r="L250" s="160">
        <v>21</v>
      </c>
      <c r="M250" s="160">
        <f>G250*(1+L250/100)</f>
        <v>0</v>
      </c>
      <c r="N250" s="160">
        <v>3.0000000000000001E-5</v>
      </c>
      <c r="O250" s="160">
        <f>ROUND(E250*N250,2)</f>
        <v>0</v>
      </c>
      <c r="P250" s="160">
        <v>7.4700000000000001E-3</v>
      </c>
      <c r="Q250" s="160">
        <f>ROUND(E250*P250,2)</f>
        <v>0.15</v>
      </c>
      <c r="R250" s="160"/>
      <c r="S250" s="160" t="s">
        <v>106</v>
      </c>
      <c r="T250" s="160" t="s">
        <v>106</v>
      </c>
      <c r="U250" s="160">
        <v>2.1000000000000001E-2</v>
      </c>
      <c r="V250" s="160">
        <f>ROUND(E250*U250,2)</f>
        <v>0.42</v>
      </c>
      <c r="W250" s="160"/>
      <c r="X250" s="15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107</v>
      </c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ht="22.5" outlineLevel="1" x14ac:dyDescent="0.2">
      <c r="A251" s="158"/>
      <c r="B251" s="159"/>
      <c r="C251" s="237" t="s">
        <v>476</v>
      </c>
      <c r="D251" s="238"/>
      <c r="E251" s="238"/>
      <c r="F251" s="238"/>
      <c r="G251" s="238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5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166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81" t="str">
        <f>C251</f>
        <v>Včetně demontáže konzol, podpěr a výložníků zakotvených do zdiva jednostranně. Je - li nosná konstrukce vetknuta do zdiva oboustranně, určuje se počet rozřezání dvojnásobným množstvím.</v>
      </c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69">
        <v>163</v>
      </c>
      <c r="B252" s="170" t="s">
        <v>477</v>
      </c>
      <c r="C252" s="185" t="s">
        <v>478</v>
      </c>
      <c r="D252" s="171" t="s">
        <v>131</v>
      </c>
      <c r="E252" s="172">
        <v>158.803</v>
      </c>
      <c r="F252" s="173"/>
      <c r="G252" s="174">
        <f>ROUND(E252*F252,2)</f>
        <v>0</v>
      </c>
      <c r="H252" s="161"/>
      <c r="I252" s="160">
        <f>ROUND(E252*H252,2)</f>
        <v>0</v>
      </c>
      <c r="J252" s="161"/>
      <c r="K252" s="160">
        <f>ROUND(E252*J252,2)</f>
        <v>0</v>
      </c>
      <c r="L252" s="160">
        <v>21</v>
      </c>
      <c r="M252" s="160">
        <f>G252*(1+L252/100)</f>
        <v>0</v>
      </c>
      <c r="N252" s="160">
        <v>0</v>
      </c>
      <c r="O252" s="160">
        <f>ROUND(E252*N252,2)</f>
        <v>0</v>
      </c>
      <c r="P252" s="160">
        <v>0</v>
      </c>
      <c r="Q252" s="160">
        <f>ROUND(E252*P252,2)</f>
        <v>0</v>
      </c>
      <c r="R252" s="160"/>
      <c r="S252" s="160" t="s">
        <v>106</v>
      </c>
      <c r="T252" s="160" t="s">
        <v>106</v>
      </c>
      <c r="U252" s="160">
        <v>1.7999999999999999E-2</v>
      </c>
      <c r="V252" s="160">
        <f>ROUND(E252*U252,2)</f>
        <v>2.86</v>
      </c>
      <c r="W252" s="160"/>
      <c r="X252" s="15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107</v>
      </c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8"/>
      <c r="B253" s="159"/>
      <c r="C253" s="237" t="s">
        <v>272</v>
      </c>
      <c r="D253" s="238"/>
      <c r="E253" s="238"/>
      <c r="F253" s="238"/>
      <c r="G253" s="238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5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166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69">
        <v>164</v>
      </c>
      <c r="B254" s="170" t="s">
        <v>479</v>
      </c>
      <c r="C254" s="185" t="s">
        <v>480</v>
      </c>
      <c r="D254" s="171" t="s">
        <v>131</v>
      </c>
      <c r="E254" s="172">
        <v>152.77500000000001</v>
      </c>
      <c r="F254" s="173"/>
      <c r="G254" s="174">
        <f>ROUND(E254*F254,2)</f>
        <v>0</v>
      </c>
      <c r="H254" s="161"/>
      <c r="I254" s="160">
        <f>ROUND(E254*H254,2)</f>
        <v>0</v>
      </c>
      <c r="J254" s="161"/>
      <c r="K254" s="160">
        <f>ROUND(E254*J254,2)</f>
        <v>0</v>
      </c>
      <c r="L254" s="160">
        <v>21</v>
      </c>
      <c r="M254" s="160">
        <f>G254*(1+L254/100)</f>
        <v>0</v>
      </c>
      <c r="N254" s="160">
        <v>0</v>
      </c>
      <c r="O254" s="160">
        <f>ROUND(E254*N254,2)</f>
        <v>0</v>
      </c>
      <c r="P254" s="160">
        <v>0</v>
      </c>
      <c r="Q254" s="160">
        <f>ROUND(E254*P254,2)</f>
        <v>0</v>
      </c>
      <c r="R254" s="160"/>
      <c r="S254" s="160" t="s">
        <v>106</v>
      </c>
      <c r="T254" s="160" t="s">
        <v>106</v>
      </c>
      <c r="U254" s="160">
        <v>2.1000000000000001E-2</v>
      </c>
      <c r="V254" s="160">
        <f>ROUND(E254*U254,2)</f>
        <v>3.21</v>
      </c>
      <c r="W254" s="160"/>
      <c r="X254" s="151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107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237" t="s">
        <v>272</v>
      </c>
      <c r="D255" s="238"/>
      <c r="E255" s="238"/>
      <c r="F255" s="238"/>
      <c r="G255" s="238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5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166</v>
      </c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69">
        <v>165</v>
      </c>
      <c r="B256" s="170" t="s">
        <v>481</v>
      </c>
      <c r="C256" s="185" t="s">
        <v>482</v>
      </c>
      <c r="D256" s="171" t="s">
        <v>131</v>
      </c>
      <c r="E256" s="172">
        <v>82.775000000000006</v>
      </c>
      <c r="F256" s="173"/>
      <c r="G256" s="174">
        <f>ROUND(E256*F256,2)</f>
        <v>0</v>
      </c>
      <c r="H256" s="161"/>
      <c r="I256" s="160">
        <f>ROUND(E256*H256,2)</f>
        <v>0</v>
      </c>
      <c r="J256" s="161"/>
      <c r="K256" s="160">
        <f>ROUND(E256*J256,2)</f>
        <v>0</v>
      </c>
      <c r="L256" s="160">
        <v>21</v>
      </c>
      <c r="M256" s="160">
        <f>G256*(1+L256/100)</f>
        <v>0</v>
      </c>
      <c r="N256" s="160">
        <v>0</v>
      </c>
      <c r="O256" s="160">
        <f>ROUND(E256*N256,2)</f>
        <v>0</v>
      </c>
      <c r="P256" s="160">
        <v>0</v>
      </c>
      <c r="Q256" s="160">
        <f>ROUND(E256*P256,2)</f>
        <v>0</v>
      </c>
      <c r="R256" s="160"/>
      <c r="S256" s="160" t="s">
        <v>106</v>
      </c>
      <c r="T256" s="160" t="s">
        <v>106</v>
      </c>
      <c r="U256" s="160">
        <v>2.1000000000000001E-2</v>
      </c>
      <c r="V256" s="160">
        <f>ROUND(E256*U256,2)</f>
        <v>1.74</v>
      </c>
      <c r="W256" s="160"/>
      <c r="X256" s="151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107</v>
      </c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237" t="s">
        <v>272</v>
      </c>
      <c r="D257" s="238"/>
      <c r="E257" s="238"/>
      <c r="F257" s="238"/>
      <c r="G257" s="238"/>
      <c r="H257" s="160"/>
      <c r="I257" s="160"/>
      <c r="J257" s="160"/>
      <c r="K257" s="160"/>
      <c r="L257" s="160"/>
      <c r="M257" s="160"/>
      <c r="N257" s="160"/>
      <c r="O257" s="160"/>
      <c r="P257" s="160"/>
      <c r="Q257" s="160"/>
      <c r="R257" s="160"/>
      <c r="S257" s="160"/>
      <c r="T257" s="160"/>
      <c r="U257" s="160"/>
      <c r="V257" s="160"/>
      <c r="W257" s="160"/>
      <c r="X257" s="15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166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69">
        <v>166</v>
      </c>
      <c r="B258" s="170" t="s">
        <v>483</v>
      </c>
      <c r="C258" s="185" t="s">
        <v>484</v>
      </c>
      <c r="D258" s="171" t="s">
        <v>131</v>
      </c>
      <c r="E258" s="172">
        <v>93.180999999999997</v>
      </c>
      <c r="F258" s="173"/>
      <c r="G258" s="174">
        <f>ROUND(E258*F258,2)</f>
        <v>0</v>
      </c>
      <c r="H258" s="161"/>
      <c r="I258" s="160">
        <f>ROUND(E258*H258,2)</f>
        <v>0</v>
      </c>
      <c r="J258" s="161"/>
      <c r="K258" s="160">
        <f>ROUND(E258*J258,2)</f>
        <v>0</v>
      </c>
      <c r="L258" s="160">
        <v>21</v>
      </c>
      <c r="M258" s="160">
        <f>G258*(1+L258/100)</f>
        <v>0</v>
      </c>
      <c r="N258" s="160">
        <v>0</v>
      </c>
      <c r="O258" s="160">
        <f>ROUND(E258*N258,2)</f>
        <v>0</v>
      </c>
      <c r="P258" s="160">
        <v>0</v>
      </c>
      <c r="Q258" s="160">
        <f>ROUND(E258*P258,2)</f>
        <v>0</v>
      </c>
      <c r="R258" s="160"/>
      <c r="S258" s="160" t="s">
        <v>106</v>
      </c>
      <c r="T258" s="160" t="s">
        <v>106</v>
      </c>
      <c r="U258" s="160">
        <v>4.2000000000000003E-2</v>
      </c>
      <c r="V258" s="160">
        <f>ROUND(E258*U258,2)</f>
        <v>3.91</v>
      </c>
      <c r="W258" s="160"/>
      <c r="X258" s="151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107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237" t="s">
        <v>272</v>
      </c>
      <c r="D259" s="238"/>
      <c r="E259" s="238"/>
      <c r="F259" s="238"/>
      <c r="G259" s="238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5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166</v>
      </c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69">
        <v>167</v>
      </c>
      <c r="B260" s="170" t="s">
        <v>483</v>
      </c>
      <c r="C260" s="185" t="s">
        <v>484</v>
      </c>
      <c r="D260" s="171" t="s">
        <v>131</v>
      </c>
      <c r="E260" s="172">
        <v>93.180999999999997</v>
      </c>
      <c r="F260" s="173"/>
      <c r="G260" s="174">
        <f>ROUND(E260*F260,2)</f>
        <v>0</v>
      </c>
      <c r="H260" s="161"/>
      <c r="I260" s="160">
        <f>ROUND(E260*H260,2)</f>
        <v>0</v>
      </c>
      <c r="J260" s="161"/>
      <c r="K260" s="160">
        <f>ROUND(E260*J260,2)</f>
        <v>0</v>
      </c>
      <c r="L260" s="160">
        <v>21</v>
      </c>
      <c r="M260" s="160">
        <f>G260*(1+L260/100)</f>
        <v>0</v>
      </c>
      <c r="N260" s="160">
        <v>0</v>
      </c>
      <c r="O260" s="160">
        <f>ROUND(E260*N260,2)</f>
        <v>0</v>
      </c>
      <c r="P260" s="160">
        <v>0</v>
      </c>
      <c r="Q260" s="160">
        <f>ROUND(E260*P260,2)</f>
        <v>0</v>
      </c>
      <c r="R260" s="160"/>
      <c r="S260" s="160" t="s">
        <v>106</v>
      </c>
      <c r="T260" s="160" t="s">
        <v>106</v>
      </c>
      <c r="U260" s="160">
        <v>4.2000000000000003E-2</v>
      </c>
      <c r="V260" s="160">
        <f>ROUND(E260*U260,2)</f>
        <v>3.91</v>
      </c>
      <c r="W260" s="160"/>
      <c r="X260" s="15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107</v>
      </c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237" t="s">
        <v>272</v>
      </c>
      <c r="D261" s="238"/>
      <c r="E261" s="238"/>
      <c r="F261" s="238"/>
      <c r="G261" s="238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51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166</v>
      </c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75">
        <v>168</v>
      </c>
      <c r="B262" s="176" t="s">
        <v>485</v>
      </c>
      <c r="C262" s="184" t="s">
        <v>486</v>
      </c>
      <c r="D262" s="177" t="s">
        <v>105</v>
      </c>
      <c r="E262" s="178">
        <v>3.2184900000000001</v>
      </c>
      <c r="F262" s="179"/>
      <c r="G262" s="180">
        <f>ROUND(E262*F262,2)</f>
        <v>0</v>
      </c>
      <c r="H262" s="161"/>
      <c r="I262" s="160">
        <f>ROUND(E262*H262,2)</f>
        <v>0</v>
      </c>
      <c r="J262" s="161"/>
      <c r="K262" s="160">
        <f>ROUND(E262*J262,2)</f>
        <v>0</v>
      </c>
      <c r="L262" s="160">
        <v>21</v>
      </c>
      <c r="M262" s="160">
        <f>G262*(1+L262/100)</f>
        <v>0</v>
      </c>
      <c r="N262" s="160">
        <v>0</v>
      </c>
      <c r="O262" s="160">
        <f>ROUND(E262*N262,2)</f>
        <v>0</v>
      </c>
      <c r="P262" s="160">
        <v>0</v>
      </c>
      <c r="Q262" s="160">
        <f>ROUND(E262*P262,2)</f>
        <v>0</v>
      </c>
      <c r="R262" s="160"/>
      <c r="S262" s="160" t="s">
        <v>106</v>
      </c>
      <c r="T262" s="160" t="s">
        <v>106</v>
      </c>
      <c r="U262" s="160">
        <v>3.5630000000000002</v>
      </c>
      <c r="V262" s="160">
        <f>ROUND(E262*U262,2)</f>
        <v>11.47</v>
      </c>
      <c r="W262" s="160"/>
      <c r="X262" s="15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107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ht="33.75" outlineLevel="1" x14ac:dyDescent="0.2">
      <c r="A263" s="175">
        <v>169</v>
      </c>
      <c r="B263" s="176" t="s">
        <v>487</v>
      </c>
      <c r="C263" s="184" t="s">
        <v>488</v>
      </c>
      <c r="D263" s="177" t="s">
        <v>131</v>
      </c>
      <c r="E263" s="178">
        <v>35</v>
      </c>
      <c r="F263" s="179"/>
      <c r="G263" s="180">
        <f>ROUND(E263*F263,2)</f>
        <v>0</v>
      </c>
      <c r="H263" s="161"/>
      <c r="I263" s="160">
        <f>ROUND(E263*H263,2)</f>
        <v>0</v>
      </c>
      <c r="J263" s="161"/>
      <c r="K263" s="160">
        <f>ROUND(E263*J263,2)</f>
        <v>0</v>
      </c>
      <c r="L263" s="160">
        <v>21</v>
      </c>
      <c r="M263" s="160">
        <f>G263*(1+L263/100)</f>
        <v>0</v>
      </c>
      <c r="N263" s="160">
        <v>4.0999999999999999E-4</v>
      </c>
      <c r="O263" s="160">
        <f>ROUND(E263*N263,2)</f>
        <v>0.01</v>
      </c>
      <c r="P263" s="160">
        <v>0</v>
      </c>
      <c r="Q263" s="160">
        <f>ROUND(E263*P263,2)</f>
        <v>0</v>
      </c>
      <c r="R263" s="160"/>
      <c r="S263" s="160" t="s">
        <v>113</v>
      </c>
      <c r="T263" s="160" t="s">
        <v>114</v>
      </c>
      <c r="U263" s="160">
        <v>0.78600000000000003</v>
      </c>
      <c r="V263" s="160">
        <f>ROUND(E263*U263,2)</f>
        <v>27.51</v>
      </c>
      <c r="W263" s="160"/>
      <c r="X263" s="15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107</v>
      </c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ht="33.75" outlineLevel="1" x14ac:dyDescent="0.2">
      <c r="A264" s="175">
        <v>170</v>
      </c>
      <c r="B264" s="176" t="s">
        <v>489</v>
      </c>
      <c r="C264" s="184" t="s">
        <v>490</v>
      </c>
      <c r="D264" s="177" t="s">
        <v>131</v>
      </c>
      <c r="E264" s="178">
        <v>35</v>
      </c>
      <c r="F264" s="179"/>
      <c r="G264" s="180">
        <f>ROUND(E264*F264,2)</f>
        <v>0</v>
      </c>
      <c r="H264" s="161"/>
      <c r="I264" s="160">
        <f>ROUND(E264*H264,2)</f>
        <v>0</v>
      </c>
      <c r="J264" s="161"/>
      <c r="K264" s="160">
        <f>ROUND(E264*J264,2)</f>
        <v>0</v>
      </c>
      <c r="L264" s="160">
        <v>21</v>
      </c>
      <c r="M264" s="160">
        <f>G264*(1+L264/100)</f>
        <v>0</v>
      </c>
      <c r="N264" s="160">
        <v>4.6999999999999999E-4</v>
      </c>
      <c r="O264" s="160">
        <f>ROUND(E264*N264,2)</f>
        <v>0.02</v>
      </c>
      <c r="P264" s="160">
        <v>0</v>
      </c>
      <c r="Q264" s="160">
        <f>ROUND(E264*P264,2)</f>
        <v>0</v>
      </c>
      <c r="R264" s="160"/>
      <c r="S264" s="160" t="s">
        <v>113</v>
      </c>
      <c r="T264" s="160" t="s">
        <v>114</v>
      </c>
      <c r="U264" s="160">
        <v>0.79600000000000004</v>
      </c>
      <c r="V264" s="160">
        <f>ROUND(E264*U264,2)</f>
        <v>27.86</v>
      </c>
      <c r="W264" s="160"/>
      <c r="X264" s="15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107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69">
        <v>171</v>
      </c>
      <c r="B265" s="170" t="s">
        <v>491</v>
      </c>
      <c r="C265" s="185" t="s">
        <v>492</v>
      </c>
      <c r="D265" s="171" t="s">
        <v>131</v>
      </c>
      <c r="E265" s="172">
        <v>31.68</v>
      </c>
      <c r="F265" s="173"/>
      <c r="G265" s="174">
        <f>ROUND(E265*F265,2)</f>
        <v>0</v>
      </c>
      <c r="H265" s="161"/>
      <c r="I265" s="160">
        <f>ROUND(E265*H265,2)</f>
        <v>0</v>
      </c>
      <c r="J265" s="161"/>
      <c r="K265" s="160">
        <f>ROUND(E265*J265,2)</f>
        <v>0</v>
      </c>
      <c r="L265" s="160">
        <v>21</v>
      </c>
      <c r="M265" s="160">
        <f>G265*(1+L265/100)</f>
        <v>0</v>
      </c>
      <c r="N265" s="160">
        <v>0</v>
      </c>
      <c r="O265" s="160">
        <f>ROUND(E265*N265,2)</f>
        <v>0</v>
      </c>
      <c r="P265" s="160">
        <v>0</v>
      </c>
      <c r="Q265" s="160">
        <f>ROUND(E265*P265,2)</f>
        <v>0</v>
      </c>
      <c r="R265" s="160"/>
      <c r="S265" s="160" t="s">
        <v>106</v>
      </c>
      <c r="T265" s="160" t="s">
        <v>106</v>
      </c>
      <c r="U265" s="160">
        <v>3.2000000000000001E-2</v>
      </c>
      <c r="V265" s="160">
        <f>ROUND(E265*U265,2)</f>
        <v>1.01</v>
      </c>
      <c r="W265" s="160"/>
      <c r="X265" s="15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107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237" t="s">
        <v>272</v>
      </c>
      <c r="D266" s="238"/>
      <c r="E266" s="238"/>
      <c r="F266" s="238"/>
      <c r="G266" s="238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51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166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69">
        <v>172</v>
      </c>
      <c r="B267" s="170" t="s">
        <v>493</v>
      </c>
      <c r="C267" s="185" t="s">
        <v>494</v>
      </c>
      <c r="D267" s="171" t="s">
        <v>131</v>
      </c>
      <c r="E267" s="172">
        <v>60.16</v>
      </c>
      <c r="F267" s="173"/>
      <c r="G267" s="174">
        <f>ROUND(E267*F267,2)</f>
        <v>0</v>
      </c>
      <c r="H267" s="161"/>
      <c r="I267" s="160">
        <f>ROUND(E267*H267,2)</f>
        <v>0</v>
      </c>
      <c r="J267" s="161"/>
      <c r="K267" s="160">
        <f>ROUND(E267*J267,2)</f>
        <v>0</v>
      </c>
      <c r="L267" s="160">
        <v>21</v>
      </c>
      <c r="M267" s="160">
        <f>G267*(1+L267/100)</f>
        <v>0</v>
      </c>
      <c r="N267" s="160">
        <v>0</v>
      </c>
      <c r="O267" s="160">
        <f>ROUND(E267*N267,2)</f>
        <v>0</v>
      </c>
      <c r="P267" s="160">
        <v>0</v>
      </c>
      <c r="Q267" s="160">
        <f>ROUND(E267*P267,2)</f>
        <v>0</v>
      </c>
      <c r="R267" s="160"/>
      <c r="S267" s="160" t="s">
        <v>106</v>
      </c>
      <c r="T267" s="160" t="s">
        <v>106</v>
      </c>
      <c r="U267" s="160">
        <v>5.2999999999999999E-2</v>
      </c>
      <c r="V267" s="160">
        <f>ROUND(E267*U267,2)</f>
        <v>3.19</v>
      </c>
      <c r="W267" s="160"/>
      <c r="X267" s="15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107</v>
      </c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58"/>
      <c r="B268" s="159"/>
      <c r="C268" s="237" t="s">
        <v>272</v>
      </c>
      <c r="D268" s="238"/>
      <c r="E268" s="238"/>
      <c r="F268" s="238"/>
      <c r="G268" s="238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51"/>
      <c r="Y268" s="151"/>
      <c r="Z268" s="151"/>
      <c r="AA268" s="151"/>
      <c r="AB268" s="151"/>
      <c r="AC268" s="151"/>
      <c r="AD268" s="151"/>
      <c r="AE268" s="151"/>
      <c r="AF268" s="151"/>
      <c r="AG268" s="151" t="s">
        <v>166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75">
        <v>173</v>
      </c>
      <c r="B269" s="176" t="s">
        <v>495</v>
      </c>
      <c r="C269" s="184" t="s">
        <v>496</v>
      </c>
      <c r="D269" s="177" t="s">
        <v>131</v>
      </c>
      <c r="E269" s="178">
        <v>35</v>
      </c>
      <c r="F269" s="179"/>
      <c r="G269" s="180">
        <f>ROUND(E269*F269,2)</f>
        <v>0</v>
      </c>
      <c r="H269" s="161"/>
      <c r="I269" s="160">
        <f>ROUND(E269*H269,2)</f>
        <v>0</v>
      </c>
      <c r="J269" s="161"/>
      <c r="K269" s="160">
        <f>ROUND(E269*J269,2)</f>
        <v>0</v>
      </c>
      <c r="L269" s="160">
        <v>21</v>
      </c>
      <c r="M269" s="160">
        <f>G269*(1+L269/100)</f>
        <v>0</v>
      </c>
      <c r="N269" s="160">
        <v>4.1799999999999997E-3</v>
      </c>
      <c r="O269" s="160">
        <f>ROUND(E269*N269,2)</f>
        <v>0.15</v>
      </c>
      <c r="P269" s="160">
        <v>0</v>
      </c>
      <c r="Q269" s="160">
        <f>ROUND(E269*P269,2)</f>
        <v>0</v>
      </c>
      <c r="R269" s="160"/>
      <c r="S269" s="160" t="s">
        <v>113</v>
      </c>
      <c r="T269" s="160" t="s">
        <v>114</v>
      </c>
      <c r="U269" s="160">
        <v>0</v>
      </c>
      <c r="V269" s="160">
        <f>ROUND(E269*U269,2)</f>
        <v>0</v>
      </c>
      <c r="W269" s="160"/>
      <c r="X269" s="15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139</v>
      </c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75">
        <v>174</v>
      </c>
      <c r="B270" s="176" t="s">
        <v>497</v>
      </c>
      <c r="C270" s="184" t="s">
        <v>498</v>
      </c>
      <c r="D270" s="177" t="s">
        <v>131</v>
      </c>
      <c r="E270" s="178">
        <v>35</v>
      </c>
      <c r="F270" s="179"/>
      <c r="G270" s="180">
        <f>ROUND(E270*F270,2)</f>
        <v>0</v>
      </c>
      <c r="H270" s="161"/>
      <c r="I270" s="160">
        <f>ROUND(E270*H270,2)</f>
        <v>0</v>
      </c>
      <c r="J270" s="161"/>
      <c r="K270" s="160">
        <f>ROUND(E270*J270,2)</f>
        <v>0</v>
      </c>
      <c r="L270" s="160">
        <v>21</v>
      </c>
      <c r="M270" s="160">
        <f>G270*(1+L270/100)</f>
        <v>0</v>
      </c>
      <c r="N270" s="160">
        <v>4.5700000000000003E-3</v>
      </c>
      <c r="O270" s="160">
        <f>ROUND(E270*N270,2)</f>
        <v>0.16</v>
      </c>
      <c r="P270" s="160">
        <v>0</v>
      </c>
      <c r="Q270" s="160">
        <f>ROUND(E270*P270,2)</f>
        <v>0</v>
      </c>
      <c r="R270" s="160"/>
      <c r="S270" s="160" t="s">
        <v>113</v>
      </c>
      <c r="T270" s="160" t="s">
        <v>114</v>
      </c>
      <c r="U270" s="160">
        <v>0</v>
      </c>
      <c r="V270" s="160">
        <f>ROUND(E270*U270,2)</f>
        <v>0</v>
      </c>
      <c r="W270" s="160"/>
      <c r="X270" s="151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139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ht="22.5" outlineLevel="1" x14ac:dyDescent="0.2">
      <c r="A271" s="175">
        <v>175</v>
      </c>
      <c r="B271" s="176" t="s">
        <v>499</v>
      </c>
      <c r="C271" s="184" t="s">
        <v>500</v>
      </c>
      <c r="D271" s="177" t="s">
        <v>338</v>
      </c>
      <c r="E271" s="178">
        <v>1</v>
      </c>
      <c r="F271" s="179"/>
      <c r="G271" s="180">
        <f>ROUND(E271*F271,2)</f>
        <v>0</v>
      </c>
      <c r="H271" s="161"/>
      <c r="I271" s="160">
        <f>ROUND(E271*H271,2)</f>
        <v>0</v>
      </c>
      <c r="J271" s="161"/>
      <c r="K271" s="160">
        <f>ROUND(E271*J271,2)</f>
        <v>0</v>
      </c>
      <c r="L271" s="160">
        <v>21</v>
      </c>
      <c r="M271" s="160">
        <f>G271*(1+L271/100)</f>
        <v>0</v>
      </c>
      <c r="N271" s="160">
        <v>1.4999999999999999E-2</v>
      </c>
      <c r="O271" s="160">
        <f>ROUND(E271*N271,2)</f>
        <v>0.02</v>
      </c>
      <c r="P271" s="160">
        <v>0</v>
      </c>
      <c r="Q271" s="160">
        <f>ROUND(E271*P271,2)</f>
        <v>0</v>
      </c>
      <c r="R271" s="160"/>
      <c r="S271" s="160" t="s">
        <v>113</v>
      </c>
      <c r="T271" s="160" t="s">
        <v>114</v>
      </c>
      <c r="U271" s="160">
        <v>0</v>
      </c>
      <c r="V271" s="160">
        <f>ROUND(E271*U271,2)</f>
        <v>0</v>
      </c>
      <c r="W271" s="160"/>
      <c r="X271" s="15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139</v>
      </c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ht="22.5" outlineLevel="1" x14ac:dyDescent="0.2">
      <c r="A272" s="175">
        <v>176</v>
      </c>
      <c r="B272" s="176" t="s">
        <v>501</v>
      </c>
      <c r="C272" s="184" t="s">
        <v>502</v>
      </c>
      <c r="D272" s="177" t="s">
        <v>338</v>
      </c>
      <c r="E272" s="178">
        <v>1</v>
      </c>
      <c r="F272" s="179"/>
      <c r="G272" s="180">
        <f>ROUND(E272*F272,2)</f>
        <v>0</v>
      </c>
      <c r="H272" s="161"/>
      <c r="I272" s="160">
        <f>ROUND(E272*H272,2)</f>
        <v>0</v>
      </c>
      <c r="J272" s="161"/>
      <c r="K272" s="160">
        <f>ROUND(E272*J272,2)</f>
        <v>0</v>
      </c>
      <c r="L272" s="160">
        <v>21</v>
      </c>
      <c r="M272" s="160">
        <f>G272*(1+L272/100)</f>
        <v>0</v>
      </c>
      <c r="N272" s="160">
        <v>1.4999999999999999E-2</v>
      </c>
      <c r="O272" s="160">
        <f>ROUND(E272*N272,2)</f>
        <v>0.02</v>
      </c>
      <c r="P272" s="160">
        <v>0</v>
      </c>
      <c r="Q272" s="160">
        <f>ROUND(E272*P272,2)</f>
        <v>0</v>
      </c>
      <c r="R272" s="160"/>
      <c r="S272" s="160" t="s">
        <v>113</v>
      </c>
      <c r="T272" s="160" t="s">
        <v>114</v>
      </c>
      <c r="U272" s="160">
        <v>0</v>
      </c>
      <c r="V272" s="160">
        <f>ROUND(E272*U272,2)</f>
        <v>0</v>
      </c>
      <c r="W272" s="160"/>
      <c r="X272" s="151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139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75">
        <v>177</v>
      </c>
      <c r="B273" s="176" t="s">
        <v>503</v>
      </c>
      <c r="C273" s="184" t="s">
        <v>504</v>
      </c>
      <c r="D273" s="177" t="s">
        <v>105</v>
      </c>
      <c r="E273" s="178">
        <v>3.1760700000000002</v>
      </c>
      <c r="F273" s="179"/>
      <c r="G273" s="180">
        <f>ROUND(E273*F273,2)</f>
        <v>0</v>
      </c>
      <c r="H273" s="161"/>
      <c r="I273" s="160">
        <f>ROUND(E273*H273,2)</f>
        <v>0</v>
      </c>
      <c r="J273" s="161"/>
      <c r="K273" s="160">
        <f>ROUND(E273*J273,2)</f>
        <v>0</v>
      </c>
      <c r="L273" s="160">
        <v>21</v>
      </c>
      <c r="M273" s="160">
        <f>G273*(1+L273/100)</f>
        <v>0</v>
      </c>
      <c r="N273" s="160">
        <v>0</v>
      </c>
      <c r="O273" s="160">
        <f>ROUND(E273*N273,2)</f>
        <v>0</v>
      </c>
      <c r="P273" s="160">
        <v>0</v>
      </c>
      <c r="Q273" s="160">
        <f>ROUND(E273*P273,2)</f>
        <v>0</v>
      </c>
      <c r="R273" s="160"/>
      <c r="S273" s="160" t="s">
        <v>106</v>
      </c>
      <c r="T273" s="160" t="s">
        <v>106</v>
      </c>
      <c r="U273" s="160">
        <v>3.5630000000000002</v>
      </c>
      <c r="V273" s="160">
        <f>ROUND(E273*U273,2)</f>
        <v>11.32</v>
      </c>
      <c r="W273" s="160"/>
      <c r="X273" s="151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162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x14ac:dyDescent="0.2">
      <c r="A274" s="163" t="s">
        <v>101</v>
      </c>
      <c r="B274" s="164" t="s">
        <v>68</v>
      </c>
      <c r="C274" s="183" t="s">
        <v>69</v>
      </c>
      <c r="D274" s="165"/>
      <c r="E274" s="166"/>
      <c r="F274" s="167"/>
      <c r="G274" s="168">
        <f>SUMIF(AG275:AG316,"&lt;&gt;NOR",G275:G316)</f>
        <v>0</v>
      </c>
      <c r="H274" s="162"/>
      <c r="I274" s="162">
        <f>SUM(I275:I316)</f>
        <v>0</v>
      </c>
      <c r="J274" s="162"/>
      <c r="K274" s="162">
        <f>SUM(K275:K316)</f>
        <v>0</v>
      </c>
      <c r="L274" s="162"/>
      <c r="M274" s="162">
        <f>SUM(M275:M316)</f>
        <v>0</v>
      </c>
      <c r="N274" s="162"/>
      <c r="O274" s="162">
        <f>SUM(O275:O316)</f>
        <v>0.55000000000000016</v>
      </c>
      <c r="P274" s="162"/>
      <c r="Q274" s="162">
        <f>SUM(Q275:Q316)</f>
        <v>0.87000000000000011</v>
      </c>
      <c r="R274" s="162"/>
      <c r="S274" s="162"/>
      <c r="T274" s="162"/>
      <c r="U274" s="162"/>
      <c r="V274" s="162">
        <f>SUM(V275:V316)</f>
        <v>132.72000000000003</v>
      </c>
      <c r="W274" s="162"/>
      <c r="AG274" t="s">
        <v>102</v>
      </c>
    </row>
    <row r="275" spans="1:60" outlineLevel="1" x14ac:dyDescent="0.2">
      <c r="A275" s="175">
        <v>178</v>
      </c>
      <c r="B275" s="176" t="s">
        <v>505</v>
      </c>
      <c r="C275" s="184" t="s">
        <v>506</v>
      </c>
      <c r="D275" s="177" t="s">
        <v>338</v>
      </c>
      <c r="E275" s="178">
        <v>16</v>
      </c>
      <c r="F275" s="179"/>
      <c r="G275" s="180">
        <f t="shared" ref="G275:G316" si="21">ROUND(E275*F275,2)</f>
        <v>0</v>
      </c>
      <c r="H275" s="161"/>
      <c r="I275" s="160">
        <f t="shared" ref="I275:I316" si="22">ROUND(E275*H275,2)</f>
        <v>0</v>
      </c>
      <c r="J275" s="161"/>
      <c r="K275" s="160">
        <f t="shared" ref="K275:K316" si="23">ROUND(E275*J275,2)</f>
        <v>0</v>
      </c>
      <c r="L275" s="160">
        <v>21</v>
      </c>
      <c r="M275" s="160">
        <f t="shared" ref="M275:M316" si="24">G275*(1+L275/100)</f>
        <v>0</v>
      </c>
      <c r="N275" s="160">
        <v>4.8500000000000001E-3</v>
      </c>
      <c r="O275" s="160">
        <f t="shared" ref="O275:O316" si="25">ROUND(E275*N275,2)</f>
        <v>0.08</v>
      </c>
      <c r="P275" s="160">
        <v>0</v>
      </c>
      <c r="Q275" s="160">
        <f t="shared" ref="Q275:Q316" si="26">ROUND(E275*P275,2)</f>
        <v>0</v>
      </c>
      <c r="R275" s="160"/>
      <c r="S275" s="160" t="s">
        <v>106</v>
      </c>
      <c r="T275" s="160" t="s">
        <v>106</v>
      </c>
      <c r="U275" s="160">
        <v>1.29</v>
      </c>
      <c r="V275" s="160">
        <f t="shared" ref="V275:V316" si="27">ROUND(E275*U275,2)</f>
        <v>20.64</v>
      </c>
      <c r="W275" s="160"/>
      <c r="X275" s="151"/>
      <c r="Y275" s="151"/>
      <c r="Z275" s="151"/>
      <c r="AA275" s="151"/>
      <c r="AB275" s="151"/>
      <c r="AC275" s="151"/>
      <c r="AD275" s="151"/>
      <c r="AE275" s="151"/>
      <c r="AF275" s="151"/>
      <c r="AG275" s="151" t="s">
        <v>107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75">
        <v>179</v>
      </c>
      <c r="B276" s="176" t="s">
        <v>507</v>
      </c>
      <c r="C276" s="184" t="s">
        <v>508</v>
      </c>
      <c r="D276" s="177" t="s">
        <v>338</v>
      </c>
      <c r="E276" s="178">
        <v>7</v>
      </c>
      <c r="F276" s="179"/>
      <c r="G276" s="180">
        <f t="shared" si="21"/>
        <v>0</v>
      </c>
      <c r="H276" s="161"/>
      <c r="I276" s="160">
        <f t="shared" si="22"/>
        <v>0</v>
      </c>
      <c r="J276" s="161"/>
      <c r="K276" s="160">
        <f t="shared" si="23"/>
        <v>0</v>
      </c>
      <c r="L276" s="160">
        <v>21</v>
      </c>
      <c r="M276" s="160">
        <f t="shared" si="24"/>
        <v>0</v>
      </c>
      <c r="N276" s="160">
        <v>7.7200000000000003E-3</v>
      </c>
      <c r="O276" s="160">
        <f t="shared" si="25"/>
        <v>0.05</v>
      </c>
      <c r="P276" s="160">
        <v>0</v>
      </c>
      <c r="Q276" s="160">
        <f t="shared" si="26"/>
        <v>0</v>
      </c>
      <c r="R276" s="160"/>
      <c r="S276" s="160" t="s">
        <v>106</v>
      </c>
      <c r="T276" s="160" t="s">
        <v>106</v>
      </c>
      <c r="U276" s="160">
        <v>2.4649999999999999</v>
      </c>
      <c r="V276" s="160">
        <f t="shared" si="27"/>
        <v>17.260000000000002</v>
      </c>
      <c r="W276" s="160"/>
      <c r="X276" s="151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107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75">
        <v>180</v>
      </c>
      <c r="B277" s="176" t="s">
        <v>509</v>
      </c>
      <c r="C277" s="184" t="s">
        <v>510</v>
      </c>
      <c r="D277" s="177" t="s">
        <v>221</v>
      </c>
      <c r="E277" s="178">
        <v>18</v>
      </c>
      <c r="F277" s="179"/>
      <c r="G277" s="180">
        <f t="shared" si="21"/>
        <v>0</v>
      </c>
      <c r="H277" s="161"/>
      <c r="I277" s="160">
        <f t="shared" si="22"/>
        <v>0</v>
      </c>
      <c r="J277" s="161"/>
      <c r="K277" s="160">
        <f t="shared" si="23"/>
        <v>0</v>
      </c>
      <c r="L277" s="160">
        <v>21</v>
      </c>
      <c r="M277" s="160">
        <f t="shared" si="24"/>
        <v>0</v>
      </c>
      <c r="N277" s="160">
        <v>2.0000000000000002E-5</v>
      </c>
      <c r="O277" s="160">
        <f t="shared" si="25"/>
        <v>0</v>
      </c>
      <c r="P277" s="160">
        <v>3.9E-2</v>
      </c>
      <c r="Q277" s="160">
        <f t="shared" si="26"/>
        <v>0.7</v>
      </c>
      <c r="R277" s="160"/>
      <c r="S277" s="160" t="s">
        <v>106</v>
      </c>
      <c r="T277" s="160" t="s">
        <v>106</v>
      </c>
      <c r="U277" s="160">
        <v>0.70699999999999996</v>
      </c>
      <c r="V277" s="160">
        <f t="shared" si="27"/>
        <v>12.73</v>
      </c>
      <c r="W277" s="160"/>
      <c r="X277" s="151"/>
      <c r="Y277" s="151"/>
      <c r="Z277" s="151"/>
      <c r="AA277" s="151"/>
      <c r="AB277" s="151"/>
      <c r="AC277" s="151"/>
      <c r="AD277" s="151"/>
      <c r="AE277" s="151"/>
      <c r="AF277" s="151"/>
      <c r="AG277" s="151" t="s">
        <v>107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75">
        <v>181</v>
      </c>
      <c r="B278" s="176" t="s">
        <v>511</v>
      </c>
      <c r="C278" s="184" t="s">
        <v>512</v>
      </c>
      <c r="D278" s="177" t="s">
        <v>221</v>
      </c>
      <c r="E278" s="178">
        <v>1</v>
      </c>
      <c r="F278" s="179"/>
      <c r="G278" s="180">
        <f t="shared" si="21"/>
        <v>0</v>
      </c>
      <c r="H278" s="161"/>
      <c r="I278" s="160">
        <f t="shared" si="22"/>
        <v>0</v>
      </c>
      <c r="J278" s="161"/>
      <c r="K278" s="160">
        <f t="shared" si="23"/>
        <v>0</v>
      </c>
      <c r="L278" s="160">
        <v>21</v>
      </c>
      <c r="M278" s="160">
        <f t="shared" si="24"/>
        <v>0</v>
      </c>
      <c r="N278" s="160">
        <v>4.0239999999999998E-2</v>
      </c>
      <c r="O278" s="160">
        <f t="shared" si="25"/>
        <v>0.04</v>
      </c>
      <c r="P278" s="160">
        <v>0</v>
      </c>
      <c r="Q278" s="160">
        <f t="shared" si="26"/>
        <v>0</v>
      </c>
      <c r="R278" s="160"/>
      <c r="S278" s="160" t="s">
        <v>106</v>
      </c>
      <c r="T278" s="160" t="s">
        <v>106</v>
      </c>
      <c r="U278" s="160">
        <v>2.34</v>
      </c>
      <c r="V278" s="160">
        <f t="shared" si="27"/>
        <v>2.34</v>
      </c>
      <c r="W278" s="160"/>
      <c r="X278" s="151"/>
      <c r="Y278" s="151"/>
      <c r="Z278" s="151"/>
      <c r="AA278" s="151"/>
      <c r="AB278" s="151"/>
      <c r="AC278" s="151"/>
      <c r="AD278" s="151"/>
      <c r="AE278" s="151"/>
      <c r="AF278" s="151"/>
      <c r="AG278" s="151" t="s">
        <v>107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75">
        <v>182</v>
      </c>
      <c r="B279" s="176" t="s">
        <v>513</v>
      </c>
      <c r="C279" s="184" t="s">
        <v>514</v>
      </c>
      <c r="D279" s="177" t="s">
        <v>221</v>
      </c>
      <c r="E279" s="178">
        <v>4</v>
      </c>
      <c r="F279" s="179"/>
      <c r="G279" s="180">
        <f t="shared" si="21"/>
        <v>0</v>
      </c>
      <c r="H279" s="161"/>
      <c r="I279" s="160">
        <f t="shared" si="22"/>
        <v>0</v>
      </c>
      <c r="J279" s="161"/>
      <c r="K279" s="160">
        <f t="shared" si="23"/>
        <v>0</v>
      </c>
      <c r="L279" s="160">
        <v>21</v>
      </c>
      <c r="M279" s="160">
        <f t="shared" si="24"/>
        <v>0</v>
      </c>
      <c r="N279" s="160">
        <v>2.019E-2</v>
      </c>
      <c r="O279" s="160">
        <f t="shared" si="25"/>
        <v>0.08</v>
      </c>
      <c r="P279" s="160">
        <v>0</v>
      </c>
      <c r="Q279" s="160">
        <f t="shared" si="26"/>
        <v>0</v>
      </c>
      <c r="R279" s="160"/>
      <c r="S279" s="160" t="s">
        <v>106</v>
      </c>
      <c r="T279" s="160" t="s">
        <v>106</v>
      </c>
      <c r="U279" s="160">
        <v>1.2170000000000001</v>
      </c>
      <c r="V279" s="160">
        <f t="shared" si="27"/>
        <v>4.87</v>
      </c>
      <c r="W279" s="160"/>
      <c r="X279" s="151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107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75">
        <v>183</v>
      </c>
      <c r="B280" s="176" t="s">
        <v>515</v>
      </c>
      <c r="C280" s="184" t="s">
        <v>516</v>
      </c>
      <c r="D280" s="177" t="s">
        <v>221</v>
      </c>
      <c r="E280" s="178">
        <v>4</v>
      </c>
      <c r="F280" s="179"/>
      <c r="G280" s="180">
        <f t="shared" si="21"/>
        <v>0</v>
      </c>
      <c r="H280" s="161"/>
      <c r="I280" s="160">
        <f t="shared" si="22"/>
        <v>0</v>
      </c>
      <c r="J280" s="161"/>
      <c r="K280" s="160">
        <f t="shared" si="23"/>
        <v>0</v>
      </c>
      <c r="L280" s="160">
        <v>21</v>
      </c>
      <c r="M280" s="160">
        <f t="shared" si="24"/>
        <v>0</v>
      </c>
      <c r="N280" s="160">
        <v>1.5789999999999998E-2</v>
      </c>
      <c r="O280" s="160">
        <f t="shared" si="25"/>
        <v>0.06</v>
      </c>
      <c r="P280" s="160">
        <v>0</v>
      </c>
      <c r="Q280" s="160">
        <f t="shared" si="26"/>
        <v>0</v>
      </c>
      <c r="R280" s="160"/>
      <c r="S280" s="160" t="s">
        <v>106</v>
      </c>
      <c r="T280" s="160" t="s">
        <v>106</v>
      </c>
      <c r="U280" s="160">
        <v>1.238</v>
      </c>
      <c r="V280" s="160">
        <f t="shared" si="27"/>
        <v>4.95</v>
      </c>
      <c r="W280" s="160"/>
      <c r="X280" s="151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107</v>
      </c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75">
        <v>184</v>
      </c>
      <c r="B281" s="176" t="s">
        <v>517</v>
      </c>
      <c r="C281" s="184" t="s">
        <v>518</v>
      </c>
      <c r="D281" s="177" t="s">
        <v>221</v>
      </c>
      <c r="E281" s="178">
        <v>10</v>
      </c>
      <c r="F281" s="179"/>
      <c r="G281" s="180">
        <f t="shared" si="21"/>
        <v>0</v>
      </c>
      <c r="H281" s="161"/>
      <c r="I281" s="160">
        <f t="shared" si="22"/>
        <v>0</v>
      </c>
      <c r="J281" s="161"/>
      <c r="K281" s="160">
        <f t="shared" si="23"/>
        <v>0</v>
      </c>
      <c r="L281" s="160">
        <v>21</v>
      </c>
      <c r="M281" s="160">
        <f t="shared" si="24"/>
        <v>0</v>
      </c>
      <c r="N281" s="160">
        <v>1.2999999999999999E-4</v>
      </c>
      <c r="O281" s="160">
        <f t="shared" si="25"/>
        <v>0</v>
      </c>
      <c r="P281" s="160">
        <v>1.1000000000000001E-3</v>
      </c>
      <c r="Q281" s="160">
        <f t="shared" si="26"/>
        <v>0.01</v>
      </c>
      <c r="R281" s="160"/>
      <c r="S281" s="160" t="s">
        <v>106</v>
      </c>
      <c r="T281" s="160" t="s">
        <v>106</v>
      </c>
      <c r="U281" s="160">
        <v>0.22900000000000001</v>
      </c>
      <c r="V281" s="160">
        <f t="shared" si="27"/>
        <v>2.29</v>
      </c>
      <c r="W281" s="160"/>
      <c r="X281" s="151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107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75">
        <v>185</v>
      </c>
      <c r="B282" s="176" t="s">
        <v>519</v>
      </c>
      <c r="C282" s="184" t="s">
        <v>520</v>
      </c>
      <c r="D282" s="177" t="s">
        <v>221</v>
      </c>
      <c r="E282" s="178">
        <v>12</v>
      </c>
      <c r="F282" s="179"/>
      <c r="G282" s="180">
        <f t="shared" si="21"/>
        <v>0</v>
      </c>
      <c r="H282" s="161"/>
      <c r="I282" s="160">
        <f t="shared" si="22"/>
        <v>0</v>
      </c>
      <c r="J282" s="161"/>
      <c r="K282" s="160">
        <f t="shared" si="23"/>
        <v>0</v>
      </c>
      <c r="L282" s="160">
        <v>21</v>
      </c>
      <c r="M282" s="160">
        <f t="shared" si="24"/>
        <v>0</v>
      </c>
      <c r="N282" s="160">
        <v>1.7000000000000001E-4</v>
      </c>
      <c r="O282" s="160">
        <f t="shared" si="25"/>
        <v>0</v>
      </c>
      <c r="P282" s="160">
        <v>2.2000000000000001E-3</v>
      </c>
      <c r="Q282" s="160">
        <f t="shared" si="26"/>
        <v>0.03</v>
      </c>
      <c r="R282" s="160"/>
      <c r="S282" s="160" t="s">
        <v>106</v>
      </c>
      <c r="T282" s="160" t="s">
        <v>106</v>
      </c>
      <c r="U282" s="160">
        <v>0.312</v>
      </c>
      <c r="V282" s="160">
        <f t="shared" si="27"/>
        <v>3.74</v>
      </c>
      <c r="W282" s="160"/>
      <c r="X282" s="151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135</v>
      </c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75">
        <v>186</v>
      </c>
      <c r="B283" s="176" t="s">
        <v>521</v>
      </c>
      <c r="C283" s="184" t="s">
        <v>522</v>
      </c>
      <c r="D283" s="177" t="s">
        <v>221</v>
      </c>
      <c r="E283" s="178">
        <v>13</v>
      </c>
      <c r="F283" s="179"/>
      <c r="G283" s="180">
        <f t="shared" si="21"/>
        <v>0</v>
      </c>
      <c r="H283" s="161"/>
      <c r="I283" s="160">
        <f t="shared" si="22"/>
        <v>0</v>
      </c>
      <c r="J283" s="161"/>
      <c r="K283" s="160">
        <f t="shared" si="23"/>
        <v>0</v>
      </c>
      <c r="L283" s="160">
        <v>21</v>
      </c>
      <c r="M283" s="160">
        <f t="shared" si="24"/>
        <v>0</v>
      </c>
      <c r="N283" s="160">
        <v>2.1000000000000001E-4</v>
      </c>
      <c r="O283" s="160">
        <f t="shared" si="25"/>
        <v>0</v>
      </c>
      <c r="P283" s="160">
        <v>3.5000000000000001E-3</v>
      </c>
      <c r="Q283" s="160">
        <f t="shared" si="26"/>
        <v>0.05</v>
      </c>
      <c r="R283" s="160"/>
      <c r="S283" s="160" t="s">
        <v>106</v>
      </c>
      <c r="T283" s="160" t="s">
        <v>106</v>
      </c>
      <c r="U283" s="160">
        <v>0.374</v>
      </c>
      <c r="V283" s="160">
        <f t="shared" si="27"/>
        <v>4.8600000000000003</v>
      </c>
      <c r="W283" s="160"/>
      <c r="X283" s="151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107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75">
        <v>187</v>
      </c>
      <c r="B284" s="176" t="s">
        <v>523</v>
      </c>
      <c r="C284" s="184" t="s">
        <v>524</v>
      </c>
      <c r="D284" s="177" t="s">
        <v>221</v>
      </c>
      <c r="E284" s="178">
        <v>4</v>
      </c>
      <c r="F284" s="179"/>
      <c r="G284" s="180">
        <f t="shared" si="21"/>
        <v>0</v>
      </c>
      <c r="H284" s="161"/>
      <c r="I284" s="160">
        <f t="shared" si="22"/>
        <v>0</v>
      </c>
      <c r="J284" s="161"/>
      <c r="K284" s="160">
        <f t="shared" si="23"/>
        <v>0</v>
      </c>
      <c r="L284" s="160">
        <v>21</v>
      </c>
      <c r="M284" s="160">
        <f t="shared" si="24"/>
        <v>0</v>
      </c>
      <c r="N284" s="160">
        <v>2.8E-3</v>
      </c>
      <c r="O284" s="160">
        <f t="shared" si="25"/>
        <v>0.01</v>
      </c>
      <c r="P284" s="160">
        <v>0</v>
      </c>
      <c r="Q284" s="160">
        <f t="shared" si="26"/>
        <v>0</v>
      </c>
      <c r="R284" s="160"/>
      <c r="S284" s="160" t="s">
        <v>106</v>
      </c>
      <c r="T284" s="160" t="s">
        <v>106</v>
      </c>
      <c r="U284" s="160">
        <v>0.42399999999999999</v>
      </c>
      <c r="V284" s="160">
        <f t="shared" si="27"/>
        <v>1.7</v>
      </c>
      <c r="W284" s="160"/>
      <c r="X284" s="151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107</v>
      </c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75">
        <v>188</v>
      </c>
      <c r="B285" s="176" t="s">
        <v>525</v>
      </c>
      <c r="C285" s="184" t="s">
        <v>526</v>
      </c>
      <c r="D285" s="177" t="s">
        <v>221</v>
      </c>
      <c r="E285" s="178">
        <v>1</v>
      </c>
      <c r="F285" s="179"/>
      <c r="G285" s="180">
        <f t="shared" si="21"/>
        <v>0</v>
      </c>
      <c r="H285" s="161"/>
      <c r="I285" s="160">
        <f t="shared" si="22"/>
        <v>0</v>
      </c>
      <c r="J285" s="161"/>
      <c r="K285" s="160">
        <f t="shared" si="23"/>
        <v>0</v>
      </c>
      <c r="L285" s="160">
        <v>21</v>
      </c>
      <c r="M285" s="160">
        <f t="shared" si="24"/>
        <v>0</v>
      </c>
      <c r="N285" s="160">
        <v>6.4999999999999997E-4</v>
      </c>
      <c r="O285" s="160">
        <f t="shared" si="25"/>
        <v>0</v>
      </c>
      <c r="P285" s="160">
        <v>0</v>
      </c>
      <c r="Q285" s="160">
        <f t="shared" si="26"/>
        <v>0</v>
      </c>
      <c r="R285" s="160"/>
      <c r="S285" s="160" t="s">
        <v>106</v>
      </c>
      <c r="T285" s="160" t="s">
        <v>106</v>
      </c>
      <c r="U285" s="160">
        <v>0.16500000000000001</v>
      </c>
      <c r="V285" s="160">
        <f t="shared" si="27"/>
        <v>0.17</v>
      </c>
      <c r="W285" s="160"/>
      <c r="X285" s="151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107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75">
        <v>189</v>
      </c>
      <c r="B286" s="176" t="s">
        <v>527</v>
      </c>
      <c r="C286" s="184" t="s">
        <v>528</v>
      </c>
      <c r="D286" s="177" t="s">
        <v>221</v>
      </c>
      <c r="E286" s="178">
        <v>4</v>
      </c>
      <c r="F286" s="179"/>
      <c r="G286" s="180">
        <f t="shared" si="21"/>
        <v>0</v>
      </c>
      <c r="H286" s="161"/>
      <c r="I286" s="160">
        <f t="shared" si="22"/>
        <v>0</v>
      </c>
      <c r="J286" s="161"/>
      <c r="K286" s="160">
        <f t="shared" si="23"/>
        <v>0</v>
      </c>
      <c r="L286" s="160">
        <v>21</v>
      </c>
      <c r="M286" s="160">
        <f t="shared" si="24"/>
        <v>0</v>
      </c>
      <c r="N286" s="160">
        <v>8.5999999999999998E-4</v>
      </c>
      <c r="O286" s="160">
        <f t="shared" si="25"/>
        <v>0</v>
      </c>
      <c r="P286" s="160">
        <v>0</v>
      </c>
      <c r="Q286" s="160">
        <f t="shared" si="26"/>
        <v>0</v>
      </c>
      <c r="R286" s="160"/>
      <c r="S286" s="160" t="s">
        <v>106</v>
      </c>
      <c r="T286" s="160" t="s">
        <v>106</v>
      </c>
      <c r="U286" s="160">
        <v>0.22700000000000001</v>
      </c>
      <c r="V286" s="160">
        <f t="shared" si="27"/>
        <v>0.91</v>
      </c>
      <c r="W286" s="160"/>
      <c r="X286" s="15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107</v>
      </c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75">
        <v>190</v>
      </c>
      <c r="B287" s="176" t="s">
        <v>529</v>
      </c>
      <c r="C287" s="184" t="s">
        <v>530</v>
      </c>
      <c r="D287" s="177" t="s">
        <v>221</v>
      </c>
      <c r="E287" s="178">
        <v>1</v>
      </c>
      <c r="F287" s="179"/>
      <c r="G287" s="180">
        <f t="shared" si="21"/>
        <v>0</v>
      </c>
      <c r="H287" s="161"/>
      <c r="I287" s="160">
        <f t="shared" si="22"/>
        <v>0</v>
      </c>
      <c r="J287" s="161"/>
      <c r="K287" s="160">
        <f t="shared" si="23"/>
        <v>0</v>
      </c>
      <c r="L287" s="160">
        <v>21</v>
      </c>
      <c r="M287" s="160">
        <f t="shared" si="24"/>
        <v>0</v>
      </c>
      <c r="N287" s="160">
        <v>1.2800000000000001E-3</v>
      </c>
      <c r="O287" s="160">
        <f t="shared" si="25"/>
        <v>0</v>
      </c>
      <c r="P287" s="160">
        <v>0</v>
      </c>
      <c r="Q287" s="160">
        <f t="shared" si="26"/>
        <v>0</v>
      </c>
      <c r="R287" s="160"/>
      <c r="S287" s="160" t="s">
        <v>106</v>
      </c>
      <c r="T287" s="160" t="s">
        <v>106</v>
      </c>
      <c r="U287" s="160">
        <v>0.26900000000000002</v>
      </c>
      <c r="V287" s="160">
        <f t="shared" si="27"/>
        <v>0.27</v>
      </c>
      <c r="W287" s="160"/>
      <c r="X287" s="151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107</v>
      </c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75">
        <v>191</v>
      </c>
      <c r="B288" s="176" t="s">
        <v>531</v>
      </c>
      <c r="C288" s="184" t="s">
        <v>532</v>
      </c>
      <c r="D288" s="177" t="s">
        <v>221</v>
      </c>
      <c r="E288" s="178">
        <v>28</v>
      </c>
      <c r="F288" s="179"/>
      <c r="G288" s="180">
        <f t="shared" si="21"/>
        <v>0</v>
      </c>
      <c r="H288" s="161"/>
      <c r="I288" s="160">
        <f t="shared" si="22"/>
        <v>0</v>
      </c>
      <c r="J288" s="161"/>
      <c r="K288" s="160">
        <f t="shared" si="23"/>
        <v>0</v>
      </c>
      <c r="L288" s="160">
        <v>21</v>
      </c>
      <c r="M288" s="160">
        <f t="shared" si="24"/>
        <v>0</v>
      </c>
      <c r="N288" s="160">
        <v>1.3999999999999999E-4</v>
      </c>
      <c r="O288" s="160">
        <f t="shared" si="25"/>
        <v>0</v>
      </c>
      <c r="P288" s="160">
        <v>0</v>
      </c>
      <c r="Q288" s="160">
        <f t="shared" si="26"/>
        <v>0</v>
      </c>
      <c r="R288" s="160"/>
      <c r="S288" s="160" t="s">
        <v>106</v>
      </c>
      <c r="T288" s="160" t="s">
        <v>106</v>
      </c>
      <c r="U288" s="160">
        <v>0.16500000000000001</v>
      </c>
      <c r="V288" s="160">
        <f t="shared" si="27"/>
        <v>4.62</v>
      </c>
      <c r="W288" s="160"/>
      <c r="X288" s="151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107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75">
        <v>192</v>
      </c>
      <c r="B289" s="176" t="s">
        <v>533</v>
      </c>
      <c r="C289" s="184" t="s">
        <v>534</v>
      </c>
      <c r="D289" s="177" t="s">
        <v>221</v>
      </c>
      <c r="E289" s="178">
        <v>12</v>
      </c>
      <c r="F289" s="179"/>
      <c r="G289" s="180">
        <f t="shared" si="21"/>
        <v>0</v>
      </c>
      <c r="H289" s="161"/>
      <c r="I289" s="160">
        <f t="shared" si="22"/>
        <v>0</v>
      </c>
      <c r="J289" s="161"/>
      <c r="K289" s="160">
        <f t="shared" si="23"/>
        <v>0</v>
      </c>
      <c r="L289" s="160">
        <v>21</v>
      </c>
      <c r="M289" s="160">
        <f t="shared" si="24"/>
        <v>0</v>
      </c>
      <c r="N289" s="160">
        <v>5.1999999999999995E-4</v>
      </c>
      <c r="O289" s="160">
        <f t="shared" si="25"/>
        <v>0.01</v>
      </c>
      <c r="P289" s="160">
        <v>0</v>
      </c>
      <c r="Q289" s="160">
        <f t="shared" si="26"/>
        <v>0</v>
      </c>
      <c r="R289" s="160"/>
      <c r="S289" s="160" t="s">
        <v>106</v>
      </c>
      <c r="T289" s="160" t="s">
        <v>106</v>
      </c>
      <c r="U289" s="160">
        <v>0.26900000000000002</v>
      </c>
      <c r="V289" s="160">
        <f t="shared" si="27"/>
        <v>3.23</v>
      </c>
      <c r="W289" s="160"/>
      <c r="X289" s="151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107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75">
        <v>193</v>
      </c>
      <c r="B290" s="176" t="s">
        <v>535</v>
      </c>
      <c r="C290" s="184" t="s">
        <v>536</v>
      </c>
      <c r="D290" s="177" t="s">
        <v>221</v>
      </c>
      <c r="E290" s="178">
        <v>6</v>
      </c>
      <c r="F290" s="179"/>
      <c r="G290" s="180">
        <f t="shared" si="21"/>
        <v>0</v>
      </c>
      <c r="H290" s="161"/>
      <c r="I290" s="160">
        <f t="shared" si="22"/>
        <v>0</v>
      </c>
      <c r="J290" s="161"/>
      <c r="K290" s="160">
        <f t="shared" si="23"/>
        <v>0</v>
      </c>
      <c r="L290" s="160">
        <v>21</v>
      </c>
      <c r="M290" s="160">
        <f t="shared" si="24"/>
        <v>0</v>
      </c>
      <c r="N290" s="160">
        <v>7.6999999999999996E-4</v>
      </c>
      <c r="O290" s="160">
        <f t="shared" si="25"/>
        <v>0</v>
      </c>
      <c r="P290" s="160">
        <v>0</v>
      </c>
      <c r="Q290" s="160">
        <f t="shared" si="26"/>
        <v>0</v>
      </c>
      <c r="R290" s="160"/>
      <c r="S290" s="160" t="s">
        <v>106</v>
      </c>
      <c r="T290" s="160" t="s">
        <v>106</v>
      </c>
      <c r="U290" s="160">
        <v>0.35099999999999998</v>
      </c>
      <c r="V290" s="160">
        <f t="shared" si="27"/>
        <v>2.11</v>
      </c>
      <c r="W290" s="160"/>
      <c r="X290" s="151"/>
      <c r="Y290" s="151"/>
      <c r="Z290" s="151"/>
      <c r="AA290" s="151"/>
      <c r="AB290" s="151"/>
      <c r="AC290" s="151"/>
      <c r="AD290" s="151"/>
      <c r="AE290" s="151"/>
      <c r="AF290" s="151"/>
      <c r="AG290" s="151" t="s">
        <v>107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75">
        <v>194</v>
      </c>
      <c r="B291" s="176" t="s">
        <v>537</v>
      </c>
      <c r="C291" s="184" t="s">
        <v>538</v>
      </c>
      <c r="D291" s="177" t="s">
        <v>221</v>
      </c>
      <c r="E291" s="178">
        <v>1</v>
      </c>
      <c r="F291" s="179"/>
      <c r="G291" s="180">
        <f t="shared" si="21"/>
        <v>0</v>
      </c>
      <c r="H291" s="161"/>
      <c r="I291" s="160">
        <f t="shared" si="22"/>
        <v>0</v>
      </c>
      <c r="J291" s="161"/>
      <c r="K291" s="160">
        <f t="shared" si="23"/>
        <v>0</v>
      </c>
      <c r="L291" s="160">
        <v>21</v>
      </c>
      <c r="M291" s="160">
        <f t="shared" si="24"/>
        <v>0</v>
      </c>
      <c r="N291" s="160">
        <v>0</v>
      </c>
      <c r="O291" s="160">
        <f t="shared" si="25"/>
        <v>0</v>
      </c>
      <c r="P291" s="160">
        <v>0</v>
      </c>
      <c r="Q291" s="160">
        <f t="shared" si="26"/>
        <v>0</v>
      </c>
      <c r="R291" s="160"/>
      <c r="S291" s="160" t="s">
        <v>106</v>
      </c>
      <c r="T291" s="160" t="s">
        <v>106</v>
      </c>
      <c r="U291" s="160">
        <v>0.16500000000000001</v>
      </c>
      <c r="V291" s="160">
        <f t="shared" si="27"/>
        <v>0.17</v>
      </c>
      <c r="W291" s="160"/>
      <c r="X291" s="151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107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75">
        <v>195</v>
      </c>
      <c r="B292" s="176" t="s">
        <v>539</v>
      </c>
      <c r="C292" s="184" t="s">
        <v>540</v>
      </c>
      <c r="D292" s="177" t="s">
        <v>221</v>
      </c>
      <c r="E292" s="178">
        <v>2</v>
      </c>
      <c r="F292" s="179"/>
      <c r="G292" s="180">
        <f t="shared" si="21"/>
        <v>0</v>
      </c>
      <c r="H292" s="161"/>
      <c r="I292" s="160">
        <f t="shared" si="22"/>
        <v>0</v>
      </c>
      <c r="J292" s="161"/>
      <c r="K292" s="160">
        <f t="shared" si="23"/>
        <v>0</v>
      </c>
      <c r="L292" s="160">
        <v>21</v>
      </c>
      <c r="M292" s="160">
        <f t="shared" si="24"/>
        <v>0</v>
      </c>
      <c r="N292" s="160">
        <v>0</v>
      </c>
      <c r="O292" s="160">
        <f t="shared" si="25"/>
        <v>0</v>
      </c>
      <c r="P292" s="160">
        <v>0</v>
      </c>
      <c r="Q292" s="160">
        <f t="shared" si="26"/>
        <v>0</v>
      </c>
      <c r="R292" s="160"/>
      <c r="S292" s="160" t="s">
        <v>106</v>
      </c>
      <c r="T292" s="160" t="s">
        <v>106</v>
      </c>
      <c r="U292" s="160">
        <v>0.26900000000000002</v>
      </c>
      <c r="V292" s="160">
        <f t="shared" si="27"/>
        <v>0.54</v>
      </c>
      <c r="W292" s="160"/>
      <c r="X292" s="151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107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75">
        <v>196</v>
      </c>
      <c r="B293" s="176" t="s">
        <v>541</v>
      </c>
      <c r="C293" s="184" t="s">
        <v>542</v>
      </c>
      <c r="D293" s="177" t="s">
        <v>221</v>
      </c>
      <c r="E293" s="178">
        <v>2</v>
      </c>
      <c r="F293" s="179"/>
      <c r="G293" s="180">
        <f t="shared" si="21"/>
        <v>0</v>
      </c>
      <c r="H293" s="161"/>
      <c r="I293" s="160">
        <f t="shared" si="22"/>
        <v>0</v>
      </c>
      <c r="J293" s="161"/>
      <c r="K293" s="160">
        <f t="shared" si="23"/>
        <v>0</v>
      </c>
      <c r="L293" s="160">
        <v>21</v>
      </c>
      <c r="M293" s="160">
        <f t="shared" si="24"/>
        <v>0</v>
      </c>
      <c r="N293" s="160">
        <v>0</v>
      </c>
      <c r="O293" s="160">
        <f t="shared" si="25"/>
        <v>0</v>
      </c>
      <c r="P293" s="160">
        <v>0</v>
      </c>
      <c r="Q293" s="160">
        <f t="shared" si="26"/>
        <v>0</v>
      </c>
      <c r="R293" s="160"/>
      <c r="S293" s="160" t="s">
        <v>106</v>
      </c>
      <c r="T293" s="160" t="s">
        <v>106</v>
      </c>
      <c r="U293" s="160">
        <v>0.35099999999999998</v>
      </c>
      <c r="V293" s="160">
        <f t="shared" si="27"/>
        <v>0.7</v>
      </c>
      <c r="W293" s="160"/>
      <c r="X293" s="151"/>
      <c r="Y293" s="151"/>
      <c r="Z293" s="151"/>
      <c r="AA293" s="151"/>
      <c r="AB293" s="151"/>
      <c r="AC293" s="151"/>
      <c r="AD293" s="151"/>
      <c r="AE293" s="151"/>
      <c r="AF293" s="151"/>
      <c r="AG293" s="151" t="s">
        <v>107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75">
        <v>197</v>
      </c>
      <c r="B294" s="176" t="s">
        <v>543</v>
      </c>
      <c r="C294" s="184" t="s">
        <v>544</v>
      </c>
      <c r="D294" s="177" t="s">
        <v>221</v>
      </c>
      <c r="E294" s="178">
        <v>12</v>
      </c>
      <c r="F294" s="179"/>
      <c r="G294" s="180">
        <f t="shared" si="21"/>
        <v>0</v>
      </c>
      <c r="H294" s="161"/>
      <c r="I294" s="160">
        <f t="shared" si="22"/>
        <v>0</v>
      </c>
      <c r="J294" s="161"/>
      <c r="K294" s="160">
        <f t="shared" si="23"/>
        <v>0</v>
      </c>
      <c r="L294" s="160">
        <v>21</v>
      </c>
      <c r="M294" s="160">
        <f t="shared" si="24"/>
        <v>0</v>
      </c>
      <c r="N294" s="160">
        <v>1.9000000000000001E-4</v>
      </c>
      <c r="O294" s="160">
        <f t="shared" si="25"/>
        <v>0</v>
      </c>
      <c r="P294" s="160">
        <v>0</v>
      </c>
      <c r="Q294" s="160">
        <f t="shared" si="26"/>
        <v>0</v>
      </c>
      <c r="R294" s="160"/>
      <c r="S294" s="160" t="s">
        <v>106</v>
      </c>
      <c r="T294" s="160" t="s">
        <v>106</v>
      </c>
      <c r="U294" s="160">
        <v>8.2000000000000003E-2</v>
      </c>
      <c r="V294" s="160">
        <f t="shared" si="27"/>
        <v>0.98</v>
      </c>
      <c r="W294" s="160"/>
      <c r="X294" s="151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107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75">
        <v>198</v>
      </c>
      <c r="B295" s="176" t="s">
        <v>545</v>
      </c>
      <c r="C295" s="184" t="s">
        <v>546</v>
      </c>
      <c r="D295" s="177" t="s">
        <v>221</v>
      </c>
      <c r="E295" s="178">
        <v>52</v>
      </c>
      <c r="F295" s="179"/>
      <c r="G295" s="180">
        <f t="shared" si="21"/>
        <v>0</v>
      </c>
      <c r="H295" s="161"/>
      <c r="I295" s="160">
        <f t="shared" si="22"/>
        <v>0</v>
      </c>
      <c r="J295" s="161"/>
      <c r="K295" s="160">
        <f t="shared" si="23"/>
        <v>0</v>
      </c>
      <c r="L295" s="160">
        <v>21</v>
      </c>
      <c r="M295" s="160">
        <f t="shared" si="24"/>
        <v>0</v>
      </c>
      <c r="N295" s="160">
        <v>4.6999999999999999E-4</v>
      </c>
      <c r="O295" s="160">
        <f t="shared" si="25"/>
        <v>0.02</v>
      </c>
      <c r="P295" s="160">
        <v>0</v>
      </c>
      <c r="Q295" s="160">
        <f t="shared" si="26"/>
        <v>0</v>
      </c>
      <c r="R295" s="160"/>
      <c r="S295" s="160" t="s">
        <v>106</v>
      </c>
      <c r="T295" s="160" t="s">
        <v>106</v>
      </c>
      <c r="U295" s="160">
        <v>8.2000000000000003E-2</v>
      </c>
      <c r="V295" s="160">
        <f t="shared" si="27"/>
        <v>4.26</v>
      </c>
      <c r="W295" s="160"/>
      <c r="X295" s="151"/>
      <c r="Y295" s="151"/>
      <c r="Z295" s="151"/>
      <c r="AA295" s="151"/>
      <c r="AB295" s="151"/>
      <c r="AC295" s="151"/>
      <c r="AD295" s="151"/>
      <c r="AE295" s="151"/>
      <c r="AF295" s="151"/>
      <c r="AG295" s="151" t="s">
        <v>107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75">
        <v>199</v>
      </c>
      <c r="B296" s="176" t="s">
        <v>547</v>
      </c>
      <c r="C296" s="184" t="s">
        <v>548</v>
      </c>
      <c r="D296" s="177" t="s">
        <v>221</v>
      </c>
      <c r="E296" s="178">
        <v>4</v>
      </c>
      <c r="F296" s="179"/>
      <c r="G296" s="180">
        <f t="shared" si="21"/>
        <v>0</v>
      </c>
      <c r="H296" s="161"/>
      <c r="I296" s="160">
        <f t="shared" si="22"/>
        <v>0</v>
      </c>
      <c r="J296" s="161"/>
      <c r="K296" s="160">
        <f t="shared" si="23"/>
        <v>0</v>
      </c>
      <c r="L296" s="160">
        <v>21</v>
      </c>
      <c r="M296" s="160">
        <f t="shared" si="24"/>
        <v>0</v>
      </c>
      <c r="N296" s="160">
        <v>2.5000000000000001E-4</v>
      </c>
      <c r="O296" s="160">
        <f t="shared" si="25"/>
        <v>0</v>
      </c>
      <c r="P296" s="160">
        <v>0</v>
      </c>
      <c r="Q296" s="160">
        <f t="shared" si="26"/>
        <v>0</v>
      </c>
      <c r="R296" s="160"/>
      <c r="S296" s="160" t="s">
        <v>106</v>
      </c>
      <c r="T296" s="160" t="s">
        <v>106</v>
      </c>
      <c r="U296" s="160">
        <v>0.114</v>
      </c>
      <c r="V296" s="160">
        <f t="shared" si="27"/>
        <v>0.46</v>
      </c>
      <c r="W296" s="160"/>
      <c r="X296" s="151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107</v>
      </c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75">
        <v>200</v>
      </c>
      <c r="B297" s="176" t="s">
        <v>549</v>
      </c>
      <c r="C297" s="184" t="s">
        <v>550</v>
      </c>
      <c r="D297" s="177" t="s">
        <v>221</v>
      </c>
      <c r="E297" s="178">
        <v>1</v>
      </c>
      <c r="F297" s="179"/>
      <c r="G297" s="180">
        <f t="shared" si="21"/>
        <v>0</v>
      </c>
      <c r="H297" s="161"/>
      <c r="I297" s="160">
        <f t="shared" si="22"/>
        <v>0</v>
      </c>
      <c r="J297" s="161"/>
      <c r="K297" s="160">
        <f t="shared" si="23"/>
        <v>0</v>
      </c>
      <c r="L297" s="160">
        <v>21</v>
      </c>
      <c r="M297" s="160">
        <f t="shared" si="24"/>
        <v>0</v>
      </c>
      <c r="N297" s="160">
        <v>0</v>
      </c>
      <c r="O297" s="160">
        <f t="shared" si="25"/>
        <v>0</v>
      </c>
      <c r="P297" s="160">
        <v>0</v>
      </c>
      <c r="Q297" s="160">
        <f t="shared" si="26"/>
        <v>0</v>
      </c>
      <c r="R297" s="160"/>
      <c r="S297" s="160" t="s">
        <v>106</v>
      </c>
      <c r="T297" s="160" t="s">
        <v>106</v>
      </c>
      <c r="U297" s="160">
        <v>0.16500000000000001</v>
      </c>
      <c r="V297" s="160">
        <f t="shared" si="27"/>
        <v>0.17</v>
      </c>
      <c r="W297" s="160"/>
      <c r="X297" s="15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107</v>
      </c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75">
        <v>201</v>
      </c>
      <c r="B298" s="176" t="s">
        <v>551</v>
      </c>
      <c r="C298" s="184" t="s">
        <v>552</v>
      </c>
      <c r="D298" s="177" t="s">
        <v>221</v>
      </c>
      <c r="E298" s="178">
        <v>2</v>
      </c>
      <c r="F298" s="179"/>
      <c r="G298" s="180">
        <f t="shared" si="21"/>
        <v>0</v>
      </c>
      <c r="H298" s="161"/>
      <c r="I298" s="160">
        <f t="shared" si="22"/>
        <v>0</v>
      </c>
      <c r="J298" s="161"/>
      <c r="K298" s="160">
        <f t="shared" si="23"/>
        <v>0</v>
      </c>
      <c r="L298" s="160">
        <v>21</v>
      </c>
      <c r="M298" s="160">
        <f t="shared" si="24"/>
        <v>0</v>
      </c>
      <c r="N298" s="160">
        <v>0</v>
      </c>
      <c r="O298" s="160">
        <f t="shared" si="25"/>
        <v>0</v>
      </c>
      <c r="P298" s="160">
        <v>0</v>
      </c>
      <c r="Q298" s="160">
        <f t="shared" si="26"/>
        <v>0</v>
      </c>
      <c r="R298" s="160"/>
      <c r="S298" s="160" t="s">
        <v>106</v>
      </c>
      <c r="T298" s="160" t="s">
        <v>106</v>
      </c>
      <c r="U298" s="160">
        <v>0.26900000000000002</v>
      </c>
      <c r="V298" s="160">
        <f t="shared" si="27"/>
        <v>0.54</v>
      </c>
      <c r="W298" s="160"/>
      <c r="X298" s="151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107</v>
      </c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75">
        <v>202</v>
      </c>
      <c r="B299" s="176" t="s">
        <v>553</v>
      </c>
      <c r="C299" s="184" t="s">
        <v>554</v>
      </c>
      <c r="D299" s="177" t="s">
        <v>221</v>
      </c>
      <c r="E299" s="178">
        <v>2</v>
      </c>
      <c r="F299" s="179"/>
      <c r="G299" s="180">
        <f t="shared" si="21"/>
        <v>0</v>
      </c>
      <c r="H299" s="161"/>
      <c r="I299" s="160">
        <f t="shared" si="22"/>
        <v>0</v>
      </c>
      <c r="J299" s="161"/>
      <c r="K299" s="160">
        <f t="shared" si="23"/>
        <v>0</v>
      </c>
      <c r="L299" s="160">
        <v>21</v>
      </c>
      <c r="M299" s="160">
        <f t="shared" si="24"/>
        <v>0</v>
      </c>
      <c r="N299" s="160">
        <v>0</v>
      </c>
      <c r="O299" s="160">
        <f t="shared" si="25"/>
        <v>0</v>
      </c>
      <c r="P299" s="160">
        <v>0</v>
      </c>
      <c r="Q299" s="160">
        <f t="shared" si="26"/>
        <v>0</v>
      </c>
      <c r="R299" s="160"/>
      <c r="S299" s="160" t="s">
        <v>106</v>
      </c>
      <c r="T299" s="160" t="s">
        <v>106</v>
      </c>
      <c r="U299" s="160">
        <v>0.35099999999999998</v>
      </c>
      <c r="V299" s="160">
        <f t="shared" si="27"/>
        <v>0.7</v>
      </c>
      <c r="W299" s="160"/>
      <c r="X299" s="151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107</v>
      </c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75">
        <v>203</v>
      </c>
      <c r="B300" s="176" t="s">
        <v>555</v>
      </c>
      <c r="C300" s="184" t="s">
        <v>556</v>
      </c>
      <c r="D300" s="177" t="s">
        <v>221</v>
      </c>
      <c r="E300" s="178">
        <v>2</v>
      </c>
      <c r="F300" s="179"/>
      <c r="G300" s="180">
        <f t="shared" si="21"/>
        <v>0</v>
      </c>
      <c r="H300" s="161"/>
      <c r="I300" s="160">
        <f t="shared" si="22"/>
        <v>0</v>
      </c>
      <c r="J300" s="161"/>
      <c r="K300" s="160">
        <f t="shared" si="23"/>
        <v>0</v>
      </c>
      <c r="L300" s="160">
        <v>21</v>
      </c>
      <c r="M300" s="160">
        <f t="shared" si="24"/>
        <v>0</v>
      </c>
      <c r="N300" s="160">
        <v>0</v>
      </c>
      <c r="O300" s="160">
        <f t="shared" si="25"/>
        <v>0</v>
      </c>
      <c r="P300" s="160">
        <v>2.2100000000000002E-3</v>
      </c>
      <c r="Q300" s="160">
        <f t="shared" si="26"/>
        <v>0</v>
      </c>
      <c r="R300" s="160"/>
      <c r="S300" s="160" t="s">
        <v>106</v>
      </c>
      <c r="T300" s="160" t="s">
        <v>106</v>
      </c>
      <c r="U300" s="160">
        <v>0.65500000000000003</v>
      </c>
      <c r="V300" s="160">
        <f t="shared" si="27"/>
        <v>1.31</v>
      </c>
      <c r="W300" s="160"/>
      <c r="X300" s="151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107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75">
        <v>204</v>
      </c>
      <c r="B301" s="176" t="s">
        <v>557</v>
      </c>
      <c r="C301" s="184" t="s">
        <v>558</v>
      </c>
      <c r="D301" s="177" t="s">
        <v>221</v>
      </c>
      <c r="E301" s="178">
        <v>3</v>
      </c>
      <c r="F301" s="179"/>
      <c r="G301" s="180">
        <f t="shared" si="21"/>
        <v>0</v>
      </c>
      <c r="H301" s="161"/>
      <c r="I301" s="160">
        <f t="shared" si="22"/>
        <v>0</v>
      </c>
      <c r="J301" s="161"/>
      <c r="K301" s="160">
        <f t="shared" si="23"/>
        <v>0</v>
      </c>
      <c r="L301" s="160">
        <v>21</v>
      </c>
      <c r="M301" s="160">
        <f t="shared" si="24"/>
        <v>0</v>
      </c>
      <c r="N301" s="160">
        <v>0</v>
      </c>
      <c r="O301" s="160">
        <f t="shared" si="25"/>
        <v>0</v>
      </c>
      <c r="P301" s="160">
        <v>3.3800000000000002E-3</v>
      </c>
      <c r="Q301" s="160">
        <f t="shared" si="26"/>
        <v>0.01</v>
      </c>
      <c r="R301" s="160"/>
      <c r="S301" s="160" t="s">
        <v>106</v>
      </c>
      <c r="T301" s="160" t="s">
        <v>106</v>
      </c>
      <c r="U301" s="160">
        <v>0.73799999999999999</v>
      </c>
      <c r="V301" s="160">
        <f t="shared" si="27"/>
        <v>2.21</v>
      </c>
      <c r="W301" s="160"/>
      <c r="X301" s="15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107</v>
      </c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75">
        <v>205</v>
      </c>
      <c r="B302" s="176" t="s">
        <v>279</v>
      </c>
      <c r="C302" s="184" t="s">
        <v>280</v>
      </c>
      <c r="D302" s="177" t="s">
        <v>221</v>
      </c>
      <c r="E302" s="178">
        <v>26</v>
      </c>
      <c r="F302" s="179"/>
      <c r="G302" s="180">
        <f t="shared" si="21"/>
        <v>0</v>
      </c>
      <c r="H302" s="161"/>
      <c r="I302" s="160">
        <f t="shared" si="22"/>
        <v>0</v>
      </c>
      <c r="J302" s="161"/>
      <c r="K302" s="160">
        <f t="shared" si="23"/>
        <v>0</v>
      </c>
      <c r="L302" s="160">
        <v>21</v>
      </c>
      <c r="M302" s="160">
        <f t="shared" si="24"/>
        <v>0</v>
      </c>
      <c r="N302" s="160">
        <v>5.9999999999999995E-4</v>
      </c>
      <c r="O302" s="160">
        <f t="shared" si="25"/>
        <v>0.02</v>
      </c>
      <c r="P302" s="160">
        <v>0</v>
      </c>
      <c r="Q302" s="160">
        <f t="shared" si="26"/>
        <v>0</v>
      </c>
      <c r="R302" s="160"/>
      <c r="S302" s="160" t="s">
        <v>106</v>
      </c>
      <c r="T302" s="160" t="s">
        <v>106</v>
      </c>
      <c r="U302" s="160">
        <v>0.38100000000000001</v>
      </c>
      <c r="V302" s="160">
        <f t="shared" si="27"/>
        <v>9.91</v>
      </c>
      <c r="W302" s="160"/>
      <c r="X302" s="151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107</v>
      </c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75">
        <v>206</v>
      </c>
      <c r="B303" s="176" t="s">
        <v>559</v>
      </c>
      <c r="C303" s="184" t="s">
        <v>560</v>
      </c>
      <c r="D303" s="177" t="s">
        <v>221</v>
      </c>
      <c r="E303" s="178">
        <v>19</v>
      </c>
      <c r="F303" s="179"/>
      <c r="G303" s="180">
        <f t="shared" si="21"/>
        <v>0</v>
      </c>
      <c r="H303" s="161"/>
      <c r="I303" s="160">
        <f t="shared" si="22"/>
        <v>0</v>
      </c>
      <c r="J303" s="161"/>
      <c r="K303" s="160">
        <f t="shared" si="23"/>
        <v>0</v>
      </c>
      <c r="L303" s="160">
        <v>21</v>
      </c>
      <c r="M303" s="160">
        <f t="shared" si="24"/>
        <v>0</v>
      </c>
      <c r="N303" s="160">
        <v>1.0000000000000001E-5</v>
      </c>
      <c r="O303" s="160">
        <f t="shared" si="25"/>
        <v>0</v>
      </c>
      <c r="P303" s="160">
        <v>4.0000000000000002E-4</v>
      </c>
      <c r="Q303" s="160">
        <f t="shared" si="26"/>
        <v>0.01</v>
      </c>
      <c r="R303" s="160"/>
      <c r="S303" s="160" t="s">
        <v>106</v>
      </c>
      <c r="T303" s="160" t="s">
        <v>106</v>
      </c>
      <c r="U303" s="160">
        <v>0.14599999999999999</v>
      </c>
      <c r="V303" s="160">
        <f t="shared" si="27"/>
        <v>2.77</v>
      </c>
      <c r="W303" s="160"/>
      <c r="X303" s="151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107</v>
      </c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75">
        <v>207</v>
      </c>
      <c r="B304" s="176" t="s">
        <v>281</v>
      </c>
      <c r="C304" s="184" t="s">
        <v>282</v>
      </c>
      <c r="D304" s="177" t="s">
        <v>221</v>
      </c>
      <c r="E304" s="178">
        <v>22</v>
      </c>
      <c r="F304" s="179"/>
      <c r="G304" s="180">
        <f t="shared" si="21"/>
        <v>0</v>
      </c>
      <c r="H304" s="161"/>
      <c r="I304" s="160">
        <f t="shared" si="22"/>
        <v>0</v>
      </c>
      <c r="J304" s="161"/>
      <c r="K304" s="160">
        <f t="shared" si="23"/>
        <v>0</v>
      </c>
      <c r="L304" s="160">
        <v>21</v>
      </c>
      <c r="M304" s="160">
        <f t="shared" si="24"/>
        <v>0</v>
      </c>
      <c r="N304" s="160">
        <v>2.97E-3</v>
      </c>
      <c r="O304" s="160">
        <f t="shared" si="25"/>
        <v>7.0000000000000007E-2</v>
      </c>
      <c r="P304" s="160">
        <v>0</v>
      </c>
      <c r="Q304" s="160">
        <f t="shared" si="26"/>
        <v>0</v>
      </c>
      <c r="R304" s="160"/>
      <c r="S304" s="160" t="s">
        <v>106</v>
      </c>
      <c r="T304" s="160" t="s">
        <v>106</v>
      </c>
      <c r="U304" s="160">
        <v>0.433</v>
      </c>
      <c r="V304" s="160">
        <f t="shared" si="27"/>
        <v>9.5299999999999994</v>
      </c>
      <c r="W304" s="160"/>
      <c r="X304" s="151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107</v>
      </c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75">
        <v>208</v>
      </c>
      <c r="B305" s="176" t="s">
        <v>561</v>
      </c>
      <c r="C305" s="184" t="s">
        <v>562</v>
      </c>
      <c r="D305" s="177" t="s">
        <v>221</v>
      </c>
      <c r="E305" s="178">
        <v>31</v>
      </c>
      <c r="F305" s="179"/>
      <c r="G305" s="180">
        <f t="shared" si="21"/>
        <v>0</v>
      </c>
      <c r="H305" s="161"/>
      <c r="I305" s="160">
        <f t="shared" si="22"/>
        <v>0</v>
      </c>
      <c r="J305" s="161"/>
      <c r="K305" s="160">
        <f t="shared" si="23"/>
        <v>0</v>
      </c>
      <c r="L305" s="160">
        <v>21</v>
      </c>
      <c r="M305" s="160">
        <f t="shared" si="24"/>
        <v>0</v>
      </c>
      <c r="N305" s="160">
        <v>5.1000000000000004E-4</v>
      </c>
      <c r="O305" s="160">
        <f t="shared" si="25"/>
        <v>0.02</v>
      </c>
      <c r="P305" s="160">
        <v>0</v>
      </c>
      <c r="Q305" s="160">
        <f t="shared" si="26"/>
        <v>0</v>
      </c>
      <c r="R305" s="160"/>
      <c r="S305" s="160" t="s">
        <v>106</v>
      </c>
      <c r="T305" s="160" t="s">
        <v>106</v>
      </c>
      <c r="U305" s="160">
        <v>0.251</v>
      </c>
      <c r="V305" s="160">
        <f t="shared" si="27"/>
        <v>7.78</v>
      </c>
      <c r="W305" s="160"/>
      <c r="X305" s="151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107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75">
        <v>209</v>
      </c>
      <c r="B306" s="176" t="s">
        <v>381</v>
      </c>
      <c r="C306" s="184" t="s">
        <v>382</v>
      </c>
      <c r="D306" s="177" t="s">
        <v>383</v>
      </c>
      <c r="E306" s="178">
        <v>29</v>
      </c>
      <c r="F306" s="179"/>
      <c r="G306" s="180">
        <f t="shared" si="21"/>
        <v>0</v>
      </c>
      <c r="H306" s="161"/>
      <c r="I306" s="160">
        <f t="shared" si="22"/>
        <v>0</v>
      </c>
      <c r="J306" s="161"/>
      <c r="K306" s="160">
        <f t="shared" si="23"/>
        <v>0</v>
      </c>
      <c r="L306" s="160">
        <v>21</v>
      </c>
      <c r="M306" s="160">
        <f t="shared" si="24"/>
        <v>0</v>
      </c>
      <c r="N306" s="160">
        <v>0</v>
      </c>
      <c r="O306" s="160">
        <f t="shared" si="25"/>
        <v>0</v>
      </c>
      <c r="P306" s="160">
        <v>0</v>
      </c>
      <c r="Q306" s="160">
        <f t="shared" si="26"/>
        <v>0</v>
      </c>
      <c r="R306" s="160"/>
      <c r="S306" s="160" t="s">
        <v>113</v>
      </c>
      <c r="T306" s="160" t="s">
        <v>114</v>
      </c>
      <c r="U306" s="160">
        <v>0</v>
      </c>
      <c r="V306" s="160">
        <f t="shared" si="27"/>
        <v>0</v>
      </c>
      <c r="W306" s="160"/>
      <c r="X306" s="15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107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75">
        <v>210</v>
      </c>
      <c r="B307" s="176" t="s">
        <v>563</v>
      </c>
      <c r="C307" s="184" t="s">
        <v>564</v>
      </c>
      <c r="D307" s="177" t="s">
        <v>221</v>
      </c>
      <c r="E307" s="178">
        <v>4</v>
      </c>
      <c r="F307" s="179"/>
      <c r="G307" s="180">
        <f t="shared" si="21"/>
        <v>0</v>
      </c>
      <c r="H307" s="161"/>
      <c r="I307" s="160">
        <f t="shared" si="22"/>
        <v>0</v>
      </c>
      <c r="J307" s="161"/>
      <c r="K307" s="160">
        <f t="shared" si="23"/>
        <v>0</v>
      </c>
      <c r="L307" s="160">
        <v>21</v>
      </c>
      <c r="M307" s="160">
        <f t="shared" si="24"/>
        <v>0</v>
      </c>
      <c r="N307" s="160">
        <v>2.0000000000000002E-5</v>
      </c>
      <c r="O307" s="160">
        <f t="shared" si="25"/>
        <v>0</v>
      </c>
      <c r="P307" s="160">
        <v>1.4E-2</v>
      </c>
      <c r="Q307" s="160">
        <f t="shared" si="26"/>
        <v>0.06</v>
      </c>
      <c r="R307" s="160"/>
      <c r="S307" s="160" t="s">
        <v>106</v>
      </c>
      <c r="T307" s="160" t="s">
        <v>106</v>
      </c>
      <c r="U307" s="160">
        <v>0.52</v>
      </c>
      <c r="V307" s="160">
        <f t="shared" si="27"/>
        <v>2.08</v>
      </c>
      <c r="W307" s="160"/>
      <c r="X307" s="151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107</v>
      </c>
      <c r="AH307" s="151"/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75">
        <v>211</v>
      </c>
      <c r="B308" s="176" t="s">
        <v>565</v>
      </c>
      <c r="C308" s="184" t="s">
        <v>566</v>
      </c>
      <c r="D308" s="177" t="s">
        <v>221</v>
      </c>
      <c r="E308" s="178">
        <v>1</v>
      </c>
      <c r="F308" s="179"/>
      <c r="G308" s="180">
        <f t="shared" si="21"/>
        <v>0</v>
      </c>
      <c r="H308" s="161"/>
      <c r="I308" s="160">
        <f t="shared" si="22"/>
        <v>0</v>
      </c>
      <c r="J308" s="161"/>
      <c r="K308" s="160">
        <f t="shared" si="23"/>
        <v>0</v>
      </c>
      <c r="L308" s="160">
        <v>21</v>
      </c>
      <c r="M308" s="160">
        <f t="shared" si="24"/>
        <v>0</v>
      </c>
      <c r="N308" s="160">
        <v>2.8E-3</v>
      </c>
      <c r="O308" s="160">
        <f t="shared" si="25"/>
        <v>0</v>
      </c>
      <c r="P308" s="160">
        <v>0</v>
      </c>
      <c r="Q308" s="160">
        <f t="shared" si="26"/>
        <v>0</v>
      </c>
      <c r="R308" s="160"/>
      <c r="S308" s="160" t="s">
        <v>113</v>
      </c>
      <c r="T308" s="160" t="s">
        <v>114</v>
      </c>
      <c r="U308" s="160">
        <v>0.42399999999999999</v>
      </c>
      <c r="V308" s="160">
        <f t="shared" si="27"/>
        <v>0.42</v>
      </c>
      <c r="W308" s="160"/>
      <c r="X308" s="151"/>
      <c r="Y308" s="151"/>
      <c r="Z308" s="151"/>
      <c r="AA308" s="151"/>
      <c r="AB308" s="151"/>
      <c r="AC308" s="151"/>
      <c r="AD308" s="151"/>
      <c r="AE308" s="151"/>
      <c r="AF308" s="151"/>
      <c r="AG308" s="151" t="s">
        <v>107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75">
        <v>212</v>
      </c>
      <c r="B309" s="176" t="s">
        <v>567</v>
      </c>
      <c r="C309" s="184" t="s">
        <v>568</v>
      </c>
      <c r="D309" s="177" t="s">
        <v>221</v>
      </c>
      <c r="E309" s="178">
        <v>1</v>
      </c>
      <c r="F309" s="179"/>
      <c r="G309" s="180">
        <f t="shared" si="21"/>
        <v>0</v>
      </c>
      <c r="H309" s="161"/>
      <c r="I309" s="160">
        <f t="shared" si="22"/>
        <v>0</v>
      </c>
      <c r="J309" s="161"/>
      <c r="K309" s="160">
        <f t="shared" si="23"/>
        <v>0</v>
      </c>
      <c r="L309" s="160">
        <v>21</v>
      </c>
      <c r="M309" s="160">
        <f t="shared" si="24"/>
        <v>0</v>
      </c>
      <c r="N309" s="160">
        <v>1.0499999999999999E-3</v>
      </c>
      <c r="O309" s="160">
        <f t="shared" si="25"/>
        <v>0</v>
      </c>
      <c r="P309" s="160">
        <v>0</v>
      </c>
      <c r="Q309" s="160">
        <f t="shared" si="26"/>
        <v>0</v>
      </c>
      <c r="R309" s="160" t="s">
        <v>138</v>
      </c>
      <c r="S309" s="160" t="s">
        <v>106</v>
      </c>
      <c r="T309" s="160" t="s">
        <v>106</v>
      </c>
      <c r="U309" s="160">
        <v>0</v>
      </c>
      <c r="V309" s="160">
        <f t="shared" si="27"/>
        <v>0</v>
      </c>
      <c r="W309" s="160"/>
      <c r="X309" s="151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139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75">
        <v>213</v>
      </c>
      <c r="B310" s="176" t="s">
        <v>569</v>
      </c>
      <c r="C310" s="184" t="s">
        <v>570</v>
      </c>
      <c r="D310" s="177" t="s">
        <v>221</v>
      </c>
      <c r="E310" s="178">
        <v>4</v>
      </c>
      <c r="F310" s="179"/>
      <c r="G310" s="180">
        <f t="shared" si="21"/>
        <v>0</v>
      </c>
      <c r="H310" s="161"/>
      <c r="I310" s="160">
        <f t="shared" si="22"/>
        <v>0</v>
      </c>
      <c r="J310" s="161"/>
      <c r="K310" s="160">
        <f t="shared" si="23"/>
        <v>0</v>
      </c>
      <c r="L310" s="160">
        <v>21</v>
      </c>
      <c r="M310" s="160">
        <f t="shared" si="24"/>
        <v>0</v>
      </c>
      <c r="N310" s="160">
        <v>1.1000000000000001E-3</v>
      </c>
      <c r="O310" s="160">
        <f t="shared" si="25"/>
        <v>0</v>
      </c>
      <c r="P310" s="160">
        <v>0</v>
      </c>
      <c r="Q310" s="160">
        <f t="shared" si="26"/>
        <v>0</v>
      </c>
      <c r="R310" s="160" t="s">
        <v>138</v>
      </c>
      <c r="S310" s="160" t="s">
        <v>106</v>
      </c>
      <c r="T310" s="160" t="s">
        <v>106</v>
      </c>
      <c r="U310" s="160">
        <v>0</v>
      </c>
      <c r="V310" s="160">
        <f t="shared" si="27"/>
        <v>0</v>
      </c>
      <c r="W310" s="160"/>
      <c r="X310" s="151"/>
      <c r="Y310" s="151"/>
      <c r="Z310" s="151"/>
      <c r="AA310" s="151"/>
      <c r="AB310" s="151"/>
      <c r="AC310" s="151"/>
      <c r="AD310" s="151"/>
      <c r="AE310" s="151"/>
      <c r="AF310" s="151"/>
      <c r="AG310" s="151" t="s">
        <v>139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75">
        <v>214</v>
      </c>
      <c r="B311" s="176" t="s">
        <v>571</v>
      </c>
      <c r="C311" s="184" t="s">
        <v>572</v>
      </c>
      <c r="D311" s="177" t="s">
        <v>221</v>
      </c>
      <c r="E311" s="178">
        <v>1</v>
      </c>
      <c r="F311" s="179"/>
      <c r="G311" s="180">
        <f t="shared" si="21"/>
        <v>0</v>
      </c>
      <c r="H311" s="161"/>
      <c r="I311" s="160">
        <f t="shared" si="22"/>
        <v>0</v>
      </c>
      <c r="J311" s="161"/>
      <c r="K311" s="160">
        <f t="shared" si="23"/>
        <v>0</v>
      </c>
      <c r="L311" s="160">
        <v>21</v>
      </c>
      <c r="M311" s="160">
        <f t="shared" si="24"/>
        <v>0</v>
      </c>
      <c r="N311" s="160">
        <v>1.6000000000000001E-3</v>
      </c>
      <c r="O311" s="160">
        <f t="shared" si="25"/>
        <v>0</v>
      </c>
      <c r="P311" s="160">
        <v>0</v>
      </c>
      <c r="Q311" s="160">
        <f t="shared" si="26"/>
        <v>0</v>
      </c>
      <c r="R311" s="160" t="s">
        <v>138</v>
      </c>
      <c r="S311" s="160" t="s">
        <v>106</v>
      </c>
      <c r="T311" s="160" t="s">
        <v>106</v>
      </c>
      <c r="U311" s="160">
        <v>0</v>
      </c>
      <c r="V311" s="160">
        <f t="shared" si="27"/>
        <v>0</v>
      </c>
      <c r="W311" s="160"/>
      <c r="X311" s="15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139</v>
      </c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75">
        <v>215</v>
      </c>
      <c r="B312" s="176" t="s">
        <v>573</v>
      </c>
      <c r="C312" s="184" t="s">
        <v>574</v>
      </c>
      <c r="D312" s="177" t="s">
        <v>221</v>
      </c>
      <c r="E312" s="178">
        <v>16</v>
      </c>
      <c r="F312" s="179"/>
      <c r="G312" s="180">
        <f t="shared" si="21"/>
        <v>0</v>
      </c>
      <c r="H312" s="161"/>
      <c r="I312" s="160">
        <f t="shared" si="22"/>
        <v>0</v>
      </c>
      <c r="J312" s="161"/>
      <c r="K312" s="160">
        <f t="shared" si="23"/>
        <v>0</v>
      </c>
      <c r="L312" s="160">
        <v>21</v>
      </c>
      <c r="M312" s="160">
        <f t="shared" si="24"/>
        <v>0</v>
      </c>
      <c r="N312" s="160">
        <v>4.4000000000000002E-4</v>
      </c>
      <c r="O312" s="160">
        <f t="shared" si="25"/>
        <v>0.01</v>
      </c>
      <c r="P312" s="160">
        <v>0</v>
      </c>
      <c r="Q312" s="160">
        <f t="shared" si="26"/>
        <v>0</v>
      </c>
      <c r="R312" s="160" t="s">
        <v>138</v>
      </c>
      <c r="S312" s="160" t="s">
        <v>106</v>
      </c>
      <c r="T312" s="160" t="s">
        <v>106</v>
      </c>
      <c r="U312" s="160">
        <v>0</v>
      </c>
      <c r="V312" s="160">
        <f t="shared" si="27"/>
        <v>0</v>
      </c>
      <c r="W312" s="160"/>
      <c r="X312" s="15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139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75">
        <v>216</v>
      </c>
      <c r="B313" s="176" t="s">
        <v>575</v>
      </c>
      <c r="C313" s="184" t="s">
        <v>576</v>
      </c>
      <c r="D313" s="177" t="s">
        <v>221</v>
      </c>
      <c r="E313" s="178">
        <v>7</v>
      </c>
      <c r="F313" s="179"/>
      <c r="G313" s="180">
        <f t="shared" si="21"/>
        <v>0</v>
      </c>
      <c r="H313" s="161"/>
      <c r="I313" s="160">
        <f t="shared" si="22"/>
        <v>0</v>
      </c>
      <c r="J313" s="161"/>
      <c r="K313" s="160">
        <f t="shared" si="23"/>
        <v>0</v>
      </c>
      <c r="L313" s="160">
        <v>21</v>
      </c>
      <c r="M313" s="160">
        <f t="shared" si="24"/>
        <v>0</v>
      </c>
      <c r="N313" s="160">
        <v>5.0000000000000001E-4</v>
      </c>
      <c r="O313" s="160">
        <f t="shared" si="25"/>
        <v>0</v>
      </c>
      <c r="P313" s="160">
        <v>0</v>
      </c>
      <c r="Q313" s="160">
        <f t="shared" si="26"/>
        <v>0</v>
      </c>
      <c r="R313" s="160" t="s">
        <v>138</v>
      </c>
      <c r="S313" s="160" t="s">
        <v>106</v>
      </c>
      <c r="T313" s="160" t="s">
        <v>106</v>
      </c>
      <c r="U313" s="160">
        <v>0</v>
      </c>
      <c r="V313" s="160">
        <f t="shared" si="27"/>
        <v>0</v>
      </c>
      <c r="W313" s="160"/>
      <c r="X313" s="15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139</v>
      </c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75">
        <v>217</v>
      </c>
      <c r="B314" s="176" t="s">
        <v>577</v>
      </c>
      <c r="C314" s="184" t="s">
        <v>578</v>
      </c>
      <c r="D314" s="177" t="s">
        <v>221</v>
      </c>
      <c r="E314" s="178">
        <v>16</v>
      </c>
      <c r="F314" s="179"/>
      <c r="G314" s="180">
        <f t="shared" si="21"/>
        <v>0</v>
      </c>
      <c r="H314" s="161"/>
      <c r="I314" s="160">
        <f t="shared" si="22"/>
        <v>0</v>
      </c>
      <c r="J314" s="161"/>
      <c r="K314" s="160">
        <f t="shared" si="23"/>
        <v>0</v>
      </c>
      <c r="L314" s="160">
        <v>21</v>
      </c>
      <c r="M314" s="160">
        <f t="shared" si="24"/>
        <v>0</v>
      </c>
      <c r="N314" s="160">
        <v>3.0999999999999999E-3</v>
      </c>
      <c r="O314" s="160">
        <f t="shared" si="25"/>
        <v>0.05</v>
      </c>
      <c r="P314" s="160">
        <v>0</v>
      </c>
      <c r="Q314" s="160">
        <f t="shared" si="26"/>
        <v>0</v>
      </c>
      <c r="R314" s="160" t="s">
        <v>138</v>
      </c>
      <c r="S314" s="160" t="s">
        <v>106</v>
      </c>
      <c r="T314" s="160" t="s">
        <v>106</v>
      </c>
      <c r="U314" s="160">
        <v>0</v>
      </c>
      <c r="V314" s="160">
        <f t="shared" si="27"/>
        <v>0</v>
      </c>
      <c r="W314" s="160"/>
      <c r="X314" s="151"/>
      <c r="Y314" s="151"/>
      <c r="Z314" s="151"/>
      <c r="AA314" s="151"/>
      <c r="AB314" s="151"/>
      <c r="AC314" s="151"/>
      <c r="AD314" s="151"/>
      <c r="AE314" s="151"/>
      <c r="AF314" s="151"/>
      <c r="AG314" s="151" t="s">
        <v>139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75">
        <v>218</v>
      </c>
      <c r="B315" s="176" t="s">
        <v>579</v>
      </c>
      <c r="C315" s="184" t="s">
        <v>580</v>
      </c>
      <c r="D315" s="177" t="s">
        <v>221</v>
      </c>
      <c r="E315" s="178">
        <v>7</v>
      </c>
      <c r="F315" s="179"/>
      <c r="G315" s="180">
        <f t="shared" si="21"/>
        <v>0</v>
      </c>
      <c r="H315" s="161"/>
      <c r="I315" s="160">
        <f t="shared" si="22"/>
        <v>0</v>
      </c>
      <c r="J315" s="161"/>
      <c r="K315" s="160">
        <f t="shared" si="23"/>
        <v>0</v>
      </c>
      <c r="L315" s="160">
        <v>21</v>
      </c>
      <c r="M315" s="160">
        <f t="shared" si="24"/>
        <v>0</v>
      </c>
      <c r="N315" s="160">
        <v>4.7499999999999999E-3</v>
      </c>
      <c r="O315" s="160">
        <f t="shared" si="25"/>
        <v>0.03</v>
      </c>
      <c r="P315" s="160">
        <v>0</v>
      </c>
      <c r="Q315" s="160">
        <f t="shared" si="26"/>
        <v>0</v>
      </c>
      <c r="R315" s="160" t="s">
        <v>138</v>
      </c>
      <c r="S315" s="160" t="s">
        <v>106</v>
      </c>
      <c r="T315" s="160" t="s">
        <v>106</v>
      </c>
      <c r="U315" s="160">
        <v>0</v>
      </c>
      <c r="V315" s="160">
        <f t="shared" si="27"/>
        <v>0</v>
      </c>
      <c r="W315" s="160"/>
      <c r="X315" s="15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139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75">
        <v>219</v>
      </c>
      <c r="B316" s="176" t="s">
        <v>581</v>
      </c>
      <c r="C316" s="184" t="s">
        <v>582</v>
      </c>
      <c r="D316" s="177" t="s">
        <v>105</v>
      </c>
      <c r="E316" s="178">
        <v>0.58155999999999997</v>
      </c>
      <c r="F316" s="179"/>
      <c r="G316" s="180">
        <f t="shared" si="21"/>
        <v>0</v>
      </c>
      <c r="H316" s="161"/>
      <c r="I316" s="160">
        <f t="shared" si="22"/>
        <v>0</v>
      </c>
      <c r="J316" s="161"/>
      <c r="K316" s="160">
        <f t="shared" si="23"/>
        <v>0</v>
      </c>
      <c r="L316" s="160">
        <v>21</v>
      </c>
      <c r="M316" s="160">
        <f t="shared" si="24"/>
        <v>0</v>
      </c>
      <c r="N316" s="160">
        <v>0</v>
      </c>
      <c r="O316" s="160">
        <f t="shared" si="25"/>
        <v>0</v>
      </c>
      <c r="P316" s="160">
        <v>0</v>
      </c>
      <c r="Q316" s="160">
        <f t="shared" si="26"/>
        <v>0</v>
      </c>
      <c r="R316" s="160"/>
      <c r="S316" s="160" t="s">
        <v>106</v>
      </c>
      <c r="T316" s="160" t="s">
        <v>106</v>
      </c>
      <c r="U316" s="160">
        <v>2.5750000000000002</v>
      </c>
      <c r="V316" s="160">
        <f t="shared" si="27"/>
        <v>1.5</v>
      </c>
      <c r="W316" s="160"/>
      <c r="X316" s="15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162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x14ac:dyDescent="0.2">
      <c r="A317" s="163" t="s">
        <v>101</v>
      </c>
      <c r="B317" s="164" t="s">
        <v>70</v>
      </c>
      <c r="C317" s="183" t="s">
        <v>71</v>
      </c>
      <c r="D317" s="165"/>
      <c r="E317" s="166"/>
      <c r="F317" s="167"/>
      <c r="G317" s="168">
        <f>SUMIF(AG318:AG320,"&lt;&gt;NOR",G318:G320)</f>
        <v>0</v>
      </c>
      <c r="H317" s="162"/>
      <c r="I317" s="162">
        <f>SUM(I318:I320)</f>
        <v>0</v>
      </c>
      <c r="J317" s="162"/>
      <c r="K317" s="162">
        <f>SUM(K318:K320)</f>
        <v>0</v>
      </c>
      <c r="L317" s="162"/>
      <c r="M317" s="162">
        <f>SUM(M318:M320)</f>
        <v>0</v>
      </c>
      <c r="N317" s="162"/>
      <c r="O317" s="162">
        <f>SUM(O318:O320)</f>
        <v>1.05</v>
      </c>
      <c r="P317" s="162"/>
      <c r="Q317" s="162">
        <f>SUM(Q318:Q320)</f>
        <v>0</v>
      </c>
      <c r="R317" s="162"/>
      <c r="S317" s="162"/>
      <c r="T317" s="162"/>
      <c r="U317" s="162"/>
      <c r="V317" s="162">
        <f>SUM(V318:V320)</f>
        <v>103.49</v>
      </c>
      <c r="W317" s="162"/>
      <c r="AG317" t="s">
        <v>102</v>
      </c>
    </row>
    <row r="318" spans="1:60" outlineLevel="1" x14ac:dyDescent="0.2">
      <c r="A318" s="175">
        <v>220</v>
      </c>
      <c r="B318" s="176" t="s">
        <v>583</v>
      </c>
      <c r="C318" s="184" t="s">
        <v>584</v>
      </c>
      <c r="D318" s="177" t="s">
        <v>585</v>
      </c>
      <c r="E318" s="178">
        <v>1000</v>
      </c>
      <c r="F318" s="179"/>
      <c r="G318" s="180">
        <f>ROUND(E318*F318,2)</f>
        <v>0</v>
      </c>
      <c r="H318" s="161"/>
      <c r="I318" s="160">
        <f>ROUND(E318*H318,2)</f>
        <v>0</v>
      </c>
      <c r="J318" s="161"/>
      <c r="K318" s="160">
        <f>ROUND(E318*J318,2)</f>
        <v>0</v>
      </c>
      <c r="L318" s="160">
        <v>21</v>
      </c>
      <c r="M318" s="160">
        <f>G318*(1+L318/100)</f>
        <v>0</v>
      </c>
      <c r="N318" s="160">
        <v>5.0000000000000002E-5</v>
      </c>
      <c r="O318" s="160">
        <f>ROUND(E318*N318,2)</f>
        <v>0.05</v>
      </c>
      <c r="P318" s="160">
        <v>0</v>
      </c>
      <c r="Q318" s="160">
        <f>ROUND(E318*P318,2)</f>
        <v>0</v>
      </c>
      <c r="R318" s="160"/>
      <c r="S318" s="160" t="s">
        <v>106</v>
      </c>
      <c r="T318" s="160" t="s">
        <v>106</v>
      </c>
      <c r="U318" s="160">
        <v>0.1</v>
      </c>
      <c r="V318" s="160">
        <f>ROUND(E318*U318,2)</f>
        <v>100</v>
      </c>
      <c r="W318" s="160"/>
      <c r="X318" s="151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107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75">
        <v>221</v>
      </c>
      <c r="B319" s="176" t="s">
        <v>586</v>
      </c>
      <c r="C319" s="184" t="s">
        <v>587</v>
      </c>
      <c r="D319" s="177" t="s">
        <v>585</v>
      </c>
      <c r="E319" s="178">
        <v>1000</v>
      </c>
      <c r="F319" s="179"/>
      <c r="G319" s="180">
        <f>ROUND(E319*F319,2)</f>
        <v>0</v>
      </c>
      <c r="H319" s="161"/>
      <c r="I319" s="160">
        <f>ROUND(E319*H319,2)</f>
        <v>0</v>
      </c>
      <c r="J319" s="161"/>
      <c r="K319" s="160">
        <f>ROUND(E319*J319,2)</f>
        <v>0</v>
      </c>
      <c r="L319" s="160">
        <v>21</v>
      </c>
      <c r="M319" s="160">
        <f>G319*(1+L319/100)</f>
        <v>0</v>
      </c>
      <c r="N319" s="160">
        <v>1E-3</v>
      </c>
      <c r="O319" s="160">
        <f>ROUND(E319*N319,2)</f>
        <v>1</v>
      </c>
      <c r="P319" s="160">
        <v>0</v>
      </c>
      <c r="Q319" s="160">
        <f>ROUND(E319*P319,2)</f>
        <v>0</v>
      </c>
      <c r="R319" s="160" t="s">
        <v>138</v>
      </c>
      <c r="S319" s="160" t="s">
        <v>106</v>
      </c>
      <c r="T319" s="160" t="s">
        <v>106</v>
      </c>
      <c r="U319" s="160">
        <v>0</v>
      </c>
      <c r="V319" s="160">
        <f>ROUND(E319*U319,2)</f>
        <v>0</v>
      </c>
      <c r="W319" s="160"/>
      <c r="X319" s="151"/>
      <c r="Y319" s="151"/>
      <c r="Z319" s="151"/>
      <c r="AA319" s="151"/>
      <c r="AB319" s="151"/>
      <c r="AC319" s="151"/>
      <c r="AD319" s="151"/>
      <c r="AE319" s="151"/>
      <c r="AF319" s="151"/>
      <c r="AG319" s="151" t="s">
        <v>139</v>
      </c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75">
        <v>222</v>
      </c>
      <c r="B320" s="176" t="s">
        <v>588</v>
      </c>
      <c r="C320" s="184" t="s">
        <v>589</v>
      </c>
      <c r="D320" s="177" t="s">
        <v>105</v>
      </c>
      <c r="E320" s="178">
        <v>1.05</v>
      </c>
      <c r="F320" s="179"/>
      <c r="G320" s="180">
        <f>ROUND(E320*F320,2)</f>
        <v>0</v>
      </c>
      <c r="H320" s="161"/>
      <c r="I320" s="160">
        <f>ROUND(E320*H320,2)</f>
        <v>0</v>
      </c>
      <c r="J320" s="161"/>
      <c r="K320" s="160">
        <f>ROUND(E320*J320,2)</f>
        <v>0</v>
      </c>
      <c r="L320" s="160">
        <v>21</v>
      </c>
      <c r="M320" s="160">
        <f>G320*(1+L320/100)</f>
        <v>0</v>
      </c>
      <c r="N320" s="160">
        <v>0</v>
      </c>
      <c r="O320" s="160">
        <f>ROUND(E320*N320,2)</f>
        <v>0</v>
      </c>
      <c r="P320" s="160">
        <v>0</v>
      </c>
      <c r="Q320" s="160">
        <f>ROUND(E320*P320,2)</f>
        <v>0</v>
      </c>
      <c r="R320" s="160"/>
      <c r="S320" s="160" t="s">
        <v>106</v>
      </c>
      <c r="T320" s="160" t="s">
        <v>106</v>
      </c>
      <c r="U320" s="160">
        <v>3.327</v>
      </c>
      <c r="V320" s="160">
        <f>ROUND(E320*U320,2)</f>
        <v>3.49</v>
      </c>
      <c r="W320" s="160"/>
      <c r="X320" s="15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162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x14ac:dyDescent="0.2">
      <c r="A321" s="163" t="s">
        <v>101</v>
      </c>
      <c r="B321" s="164" t="s">
        <v>72</v>
      </c>
      <c r="C321" s="183" t="s">
        <v>73</v>
      </c>
      <c r="D321" s="165"/>
      <c r="E321" s="166"/>
      <c r="F321" s="167"/>
      <c r="G321" s="168">
        <f>SUMIF(AG322:AG323,"&lt;&gt;NOR",G322:G323)</f>
        <v>0</v>
      </c>
      <c r="H321" s="162"/>
      <c r="I321" s="162">
        <f>SUM(I322:I323)</f>
        <v>0</v>
      </c>
      <c r="J321" s="162"/>
      <c r="K321" s="162">
        <f>SUM(K322:K323)</f>
        <v>0</v>
      </c>
      <c r="L321" s="162"/>
      <c r="M321" s="162">
        <f>SUM(M322:M323)</f>
        <v>0</v>
      </c>
      <c r="N321" s="162"/>
      <c r="O321" s="162">
        <f>SUM(O322:O323)</f>
        <v>0</v>
      </c>
      <c r="P321" s="162"/>
      <c r="Q321" s="162">
        <f>SUM(Q322:Q323)</f>
        <v>0</v>
      </c>
      <c r="R321" s="162"/>
      <c r="S321" s="162"/>
      <c r="T321" s="162"/>
      <c r="U321" s="162"/>
      <c r="V321" s="162">
        <f>SUM(V322:V323)</f>
        <v>7.25</v>
      </c>
      <c r="W321" s="162"/>
      <c r="AG321" t="s">
        <v>102</v>
      </c>
    </row>
    <row r="322" spans="1:60" outlineLevel="1" x14ac:dyDescent="0.2">
      <c r="A322" s="175">
        <v>223</v>
      </c>
      <c r="B322" s="176" t="s">
        <v>590</v>
      </c>
      <c r="C322" s="184" t="s">
        <v>591</v>
      </c>
      <c r="D322" s="177" t="s">
        <v>131</v>
      </c>
      <c r="E322" s="178">
        <v>166.298</v>
      </c>
      <c r="F322" s="179"/>
      <c r="G322" s="180">
        <f>ROUND(E322*F322,2)</f>
        <v>0</v>
      </c>
      <c r="H322" s="161"/>
      <c r="I322" s="160">
        <f>ROUND(E322*H322,2)</f>
        <v>0</v>
      </c>
      <c r="J322" s="161"/>
      <c r="K322" s="160">
        <f>ROUND(E322*J322,2)</f>
        <v>0</v>
      </c>
      <c r="L322" s="160">
        <v>21</v>
      </c>
      <c r="M322" s="160">
        <f>G322*(1+L322/100)</f>
        <v>0</v>
      </c>
      <c r="N322" s="160">
        <v>3.0000000000000001E-5</v>
      </c>
      <c r="O322" s="160">
        <f>ROUND(E322*N322,2)</f>
        <v>0</v>
      </c>
      <c r="P322" s="160">
        <v>0</v>
      </c>
      <c r="Q322" s="160">
        <f>ROUND(E322*P322,2)</f>
        <v>0</v>
      </c>
      <c r="R322" s="160"/>
      <c r="S322" s="160" t="s">
        <v>106</v>
      </c>
      <c r="T322" s="160" t="s">
        <v>106</v>
      </c>
      <c r="U322" s="160">
        <v>2.9000000000000001E-2</v>
      </c>
      <c r="V322" s="160">
        <f>ROUND(E322*U322,2)</f>
        <v>4.82</v>
      </c>
      <c r="W322" s="160"/>
      <c r="X322" s="151"/>
      <c r="Y322" s="151"/>
      <c r="Z322" s="151"/>
      <c r="AA322" s="151"/>
      <c r="AB322" s="151"/>
      <c r="AC322" s="151"/>
      <c r="AD322" s="151"/>
      <c r="AE322" s="151"/>
      <c r="AF322" s="151"/>
      <c r="AG322" s="151" t="s">
        <v>107</v>
      </c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69">
        <v>224</v>
      </c>
      <c r="B323" s="170" t="s">
        <v>592</v>
      </c>
      <c r="C323" s="185" t="s">
        <v>593</v>
      </c>
      <c r="D323" s="171" t="s">
        <v>131</v>
      </c>
      <c r="E323" s="172">
        <v>115.84099999999999</v>
      </c>
      <c r="F323" s="173"/>
      <c r="G323" s="174">
        <f>ROUND(E323*F323,2)</f>
        <v>0</v>
      </c>
      <c r="H323" s="161"/>
      <c r="I323" s="160">
        <f>ROUND(E323*H323,2)</f>
        <v>0</v>
      </c>
      <c r="J323" s="161"/>
      <c r="K323" s="160">
        <f>ROUND(E323*J323,2)</f>
        <v>0</v>
      </c>
      <c r="L323" s="160">
        <v>21</v>
      </c>
      <c r="M323" s="160">
        <f>G323*(1+L323/100)</f>
        <v>0</v>
      </c>
      <c r="N323" s="160">
        <v>4.0000000000000003E-5</v>
      </c>
      <c r="O323" s="160">
        <f>ROUND(E323*N323,2)</f>
        <v>0</v>
      </c>
      <c r="P323" s="160">
        <v>0</v>
      </c>
      <c r="Q323" s="160">
        <f>ROUND(E323*P323,2)</f>
        <v>0</v>
      </c>
      <c r="R323" s="160"/>
      <c r="S323" s="160" t="s">
        <v>106</v>
      </c>
      <c r="T323" s="160" t="s">
        <v>106</v>
      </c>
      <c r="U323" s="160">
        <v>2.1000000000000001E-2</v>
      </c>
      <c r="V323" s="160">
        <f>ROUND(E323*U323,2)</f>
        <v>2.4300000000000002</v>
      </c>
      <c r="W323" s="160"/>
      <c r="X323" s="151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107</v>
      </c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x14ac:dyDescent="0.2">
      <c r="A324" s="5"/>
      <c r="B324" s="6"/>
      <c r="C324" s="186"/>
      <c r="D324" s="8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AE324">
        <v>15</v>
      </c>
      <c r="AF324">
        <v>21</v>
      </c>
    </row>
    <row r="325" spans="1:60" x14ac:dyDescent="0.2">
      <c r="A325" s="154"/>
      <c r="B325" s="155" t="s">
        <v>31</v>
      </c>
      <c r="C325" s="187"/>
      <c r="D325" s="156"/>
      <c r="E325" s="157"/>
      <c r="F325" s="157"/>
      <c r="G325" s="182">
        <f>G8+G11+G16+G35+G150+G227+G274+G317+G321</f>
        <v>0</v>
      </c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AE325">
        <f>SUMIF(L7:L323,AE324,G7:G323)</f>
        <v>0</v>
      </c>
      <c r="AF325">
        <f>SUMIF(L7:L323,AF324,G7:G323)</f>
        <v>0</v>
      </c>
      <c r="AG325" t="s">
        <v>594</v>
      </c>
    </row>
    <row r="326" spans="1:60" x14ac:dyDescent="0.2">
      <c r="A326" s="5"/>
      <c r="B326" s="6"/>
      <c r="C326" s="186"/>
      <c r="D326" s="8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</row>
    <row r="327" spans="1:60" x14ac:dyDescent="0.2">
      <c r="A327" s="5"/>
      <c r="B327" s="6"/>
      <c r="C327" s="186"/>
      <c r="D327" s="8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</row>
    <row r="328" spans="1:60" x14ac:dyDescent="0.2">
      <c r="A328" s="248" t="s">
        <v>595</v>
      </c>
      <c r="B328" s="248"/>
      <c r="C328" s="249"/>
      <c r="D328" s="8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</row>
    <row r="329" spans="1:60" x14ac:dyDescent="0.2">
      <c r="A329" s="250"/>
      <c r="B329" s="251"/>
      <c r="C329" s="252"/>
      <c r="D329" s="251"/>
      <c r="E329" s="251"/>
      <c r="F329" s="251"/>
      <c r="G329" s="253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AG329" t="s">
        <v>596</v>
      </c>
    </row>
    <row r="330" spans="1:60" x14ac:dyDescent="0.2">
      <c r="A330" s="254"/>
      <c r="B330" s="255"/>
      <c r="C330" s="256"/>
      <c r="D330" s="255"/>
      <c r="E330" s="255"/>
      <c r="F330" s="255"/>
      <c r="G330" s="257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</row>
    <row r="331" spans="1:60" x14ac:dyDescent="0.2">
      <c r="A331" s="254"/>
      <c r="B331" s="255"/>
      <c r="C331" s="256"/>
      <c r="D331" s="255"/>
      <c r="E331" s="255"/>
      <c r="F331" s="255"/>
      <c r="G331" s="257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</row>
    <row r="332" spans="1:60" x14ac:dyDescent="0.2">
      <c r="A332" s="254"/>
      <c r="B332" s="255"/>
      <c r="C332" s="256"/>
      <c r="D332" s="255"/>
      <c r="E332" s="255"/>
      <c r="F332" s="255"/>
      <c r="G332" s="257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</row>
    <row r="333" spans="1:60" x14ac:dyDescent="0.2">
      <c r="A333" s="258"/>
      <c r="B333" s="259"/>
      <c r="C333" s="260"/>
      <c r="D333" s="259"/>
      <c r="E333" s="259"/>
      <c r="F333" s="259"/>
      <c r="G333" s="261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</row>
    <row r="334" spans="1:60" x14ac:dyDescent="0.2">
      <c r="A334" s="5"/>
      <c r="B334" s="6"/>
      <c r="C334" s="186"/>
      <c r="D334" s="8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</row>
    <row r="335" spans="1:60" x14ac:dyDescent="0.2">
      <c r="C335" s="188"/>
      <c r="D335" s="142"/>
      <c r="AG335" t="s">
        <v>597</v>
      </c>
    </row>
    <row r="336" spans="1:60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89">
    <mergeCell ref="A329:G333"/>
    <mergeCell ref="C37:G37"/>
    <mergeCell ref="C41:G41"/>
    <mergeCell ref="C42:G42"/>
    <mergeCell ref="C44:G44"/>
    <mergeCell ref="A1:G1"/>
    <mergeCell ref="C2:G2"/>
    <mergeCell ref="C3:G3"/>
    <mergeCell ref="C4:G4"/>
    <mergeCell ref="A328:C328"/>
    <mergeCell ref="C62:G62"/>
    <mergeCell ref="C45:G45"/>
    <mergeCell ref="C47:G47"/>
    <mergeCell ref="C48:G48"/>
    <mergeCell ref="C50:G50"/>
    <mergeCell ref="C51:G51"/>
    <mergeCell ref="C53:G53"/>
    <mergeCell ref="C54:G54"/>
    <mergeCell ref="C56:G56"/>
    <mergeCell ref="C57:G57"/>
    <mergeCell ref="C59:G59"/>
    <mergeCell ref="C60:G60"/>
    <mergeCell ref="C84:G84"/>
    <mergeCell ref="C63:G63"/>
    <mergeCell ref="C65:G65"/>
    <mergeCell ref="C66:G66"/>
    <mergeCell ref="C68:G68"/>
    <mergeCell ref="C70:G70"/>
    <mergeCell ref="C72:G72"/>
    <mergeCell ref="C74:G74"/>
    <mergeCell ref="C76:G76"/>
    <mergeCell ref="C78:G78"/>
    <mergeCell ref="C80:G80"/>
    <mergeCell ref="C82:G82"/>
    <mergeCell ref="C135:G135"/>
    <mergeCell ref="C86:G86"/>
    <mergeCell ref="C88:G88"/>
    <mergeCell ref="C90:G90"/>
    <mergeCell ref="C92:G92"/>
    <mergeCell ref="C119:G119"/>
    <mergeCell ref="C121:G121"/>
    <mergeCell ref="C123:G123"/>
    <mergeCell ref="C125:G125"/>
    <mergeCell ref="C129:G129"/>
    <mergeCell ref="C131:G131"/>
    <mergeCell ref="C133:G133"/>
    <mergeCell ref="C197:G197"/>
    <mergeCell ref="C137:G137"/>
    <mergeCell ref="C139:G139"/>
    <mergeCell ref="C141:G141"/>
    <mergeCell ref="C143:G143"/>
    <mergeCell ref="C145:G145"/>
    <mergeCell ref="C147:G147"/>
    <mergeCell ref="C152:G152"/>
    <mergeCell ref="C188:G188"/>
    <mergeCell ref="C190:G190"/>
    <mergeCell ref="C193:G193"/>
    <mergeCell ref="C195:G195"/>
    <mergeCell ref="C221:G221"/>
    <mergeCell ref="C199:G199"/>
    <mergeCell ref="C201:G201"/>
    <mergeCell ref="C203:G203"/>
    <mergeCell ref="C205:G205"/>
    <mergeCell ref="C207:G207"/>
    <mergeCell ref="C209:G209"/>
    <mergeCell ref="C211:G211"/>
    <mergeCell ref="C213:G213"/>
    <mergeCell ref="C215:G215"/>
    <mergeCell ref="C217:G217"/>
    <mergeCell ref="C219:G219"/>
    <mergeCell ref="C251:G251"/>
    <mergeCell ref="C223:G223"/>
    <mergeCell ref="C225:G225"/>
    <mergeCell ref="C229:G229"/>
    <mergeCell ref="C231:G231"/>
    <mergeCell ref="C233:G233"/>
    <mergeCell ref="C235:G235"/>
    <mergeCell ref="C237:G237"/>
    <mergeCell ref="C241:G241"/>
    <mergeCell ref="C243:G243"/>
    <mergeCell ref="C245:G245"/>
    <mergeCell ref="C249:G249"/>
    <mergeCell ref="C268:G268"/>
    <mergeCell ref="C253:G253"/>
    <mergeCell ref="C255:G255"/>
    <mergeCell ref="C257:G257"/>
    <mergeCell ref="C259:G259"/>
    <mergeCell ref="C261:G261"/>
    <mergeCell ref="C266:G26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PS2 PJ2.1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'PS2 PJ2.1 Pol'!Názvy_tisku</vt:lpstr>
      <vt:lpstr>oadresa</vt:lpstr>
      <vt:lpstr>Stavba!Objednatel</vt:lpstr>
      <vt:lpstr>Stavba!Objekt</vt:lpstr>
      <vt:lpstr>'PS2 PJ2.1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Kousal Tomáš</dc:creator>
  <cp:lastModifiedBy>Kousal Tomáš</cp:lastModifiedBy>
  <cp:lastPrinted>2014-02-28T09:52:57Z</cp:lastPrinted>
  <dcterms:created xsi:type="dcterms:W3CDTF">2009-04-08T07:15:50Z</dcterms:created>
  <dcterms:modified xsi:type="dcterms:W3CDTF">2018-04-23T07:43:01Z</dcterms:modified>
</cp:coreProperties>
</file>